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epmco-my.sharepoint.com/personal/gina_gomez_epm_com_co/Documents/Direccion Planeacion y Seguimiento Empresarial/Ciclo planeacion/Plan empresa 2024-2026/Rendición de la cuenta/finales gestion transparente/Para publicar en web EPM/"/>
    </mc:Choice>
  </mc:AlternateContent>
  <xr:revisionPtr revIDLastSave="19" documentId="8_{B2B23845-31AD-4BA4-AB27-F99F73054D5C}" xr6:coauthVersionLast="47" xr6:coauthVersionMax="47" xr10:uidLastSave="{356C89B4-3172-4B8B-A7B7-CF742148CE76}"/>
  <bookViews>
    <workbookView xWindow="-110" yWindow="-110" windowWidth="19420" windowHeight="10300" tabRatio="809" firstSheet="1" activeTab="1" xr2:uid="{8BD61582-F6A0-40DB-B66E-8B5E464E9836}"/>
  </bookViews>
  <sheets>
    <sheet name="listas desplegables" sheetId="2" state="hidden" r:id="rId1"/>
    <sheet name="Consolidado 2024" sheetId="30" r:id="rId2"/>
    <sheet name="Hoja1" sheetId="23" r:id="rId3"/>
  </sheets>
  <definedNames>
    <definedName name="_xlnm._FilterDatabase" localSheetId="1" hidden="1">'Consolidado 2024'!$B$4:$N$61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30" l="1"/>
  <c r="K61" i="30" l="1"/>
  <c r="K60" i="30"/>
  <c r="K59" i="30"/>
  <c r="K58" i="30"/>
  <c r="K57" i="30"/>
  <c r="K56" i="30"/>
  <c r="K55" i="30"/>
  <c r="K54" i="30"/>
  <c r="K53" i="30"/>
  <c r="K52" i="30"/>
  <c r="K51" i="30"/>
  <c r="K50" i="30"/>
  <c r="K48" i="30"/>
  <c r="K36" i="30" l="1"/>
  <c r="K35" i="30"/>
  <c r="K37" i="30" l="1"/>
  <c r="K31" i="30" l="1"/>
  <c r="K30" i="30" l="1"/>
  <c r="K21" i="30" l="1"/>
  <c r="K14" i="30" l="1"/>
  <c r="K6" i="30" l="1"/>
  <c r="K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 PRECIADO OSSABAL</author>
  </authors>
  <commentList>
    <comment ref="D22" authorId="0" shapeId="0" xr:uid="{1644EDE6-18BD-44FE-81F4-274639AC9256}">
      <text>
        <r>
          <rPr>
            <b/>
            <sz val="9"/>
            <color indexed="81"/>
            <rFont val="Tahoma"/>
            <family val="2"/>
          </rPr>
          <t>MARCELA PRECIADO OSSABAL:</t>
        </r>
        <r>
          <rPr>
            <sz val="9"/>
            <color indexed="81"/>
            <rFont val="Tahoma"/>
            <family val="2"/>
          </rPr>
          <t xml:space="preserve">
El alcance esta en concordancia con el proyecto Plataforma para la gestión de la experiencia del cliente.</t>
        </r>
      </text>
    </comment>
    <comment ref="D26" authorId="0" shapeId="0" xr:uid="{7282D6CF-C3CB-4B75-899F-E14EFFF31EDF}">
      <text>
        <r>
          <rPr>
            <b/>
            <sz val="9"/>
            <color indexed="81"/>
            <rFont val="Tahoma"/>
            <family val="2"/>
          </rPr>
          <t xml:space="preserve">MARCELA PRECIADO OSSABAL:
</t>
        </r>
        <r>
          <rPr>
            <sz val="9"/>
            <color indexed="81"/>
            <rFont val="Tahoma"/>
            <family val="2"/>
          </rPr>
          <t>Recursos reportados por Generación en Plan Negocio</t>
        </r>
      </text>
    </comment>
  </commentList>
</comments>
</file>

<file path=xl/sharedStrings.xml><?xml version="1.0" encoding="utf-8"?>
<sst xmlns="http://schemas.openxmlformats.org/spreadsheetml/2006/main" count="532" uniqueCount="208">
  <si>
    <t>Foco</t>
  </si>
  <si>
    <t>Trayectoria</t>
  </si>
  <si>
    <t>Perspectiva</t>
  </si>
  <si>
    <t>Objetivo Estratégico</t>
  </si>
  <si>
    <t>Indicador del CMI</t>
  </si>
  <si>
    <t>Portafolio</t>
  </si>
  <si>
    <t>Fase actual del ciclo de vida del proyecto</t>
  </si>
  <si>
    <t>Tipo de Inversión</t>
  </si>
  <si>
    <t>Vp Responsable de la Ejecución</t>
  </si>
  <si>
    <t>¿El proyecto considera VIFU?</t>
  </si>
  <si>
    <t>¿Se informa a Contraloría?</t>
  </si>
  <si>
    <t>Economía circular</t>
  </si>
  <si>
    <t>1 Proyecciones nov 2022 (caso base)</t>
  </si>
  <si>
    <t>Aprendizaje y desarrollo</t>
  </si>
  <si>
    <t>Incrementar valor para los Grupos de Interés y los territorios</t>
  </si>
  <si>
    <t>Ebitda y Margen</t>
  </si>
  <si>
    <t>Expansión en Infraestructura</t>
  </si>
  <si>
    <t>Tracto sucesivo</t>
  </si>
  <si>
    <t>Costo y gasto</t>
  </si>
  <si>
    <t>VP Agua y Saneamiento</t>
  </si>
  <si>
    <t>SI</t>
  </si>
  <si>
    <t>Transición energética</t>
  </si>
  <si>
    <t>2 Sendas de productividad y Optimización</t>
  </si>
  <si>
    <t>Operaciones</t>
  </si>
  <si>
    <t>Crecer en los negocios actuales brindando experiencias únicas y positivas al cliente</t>
  </si>
  <si>
    <t>Utilidad Neta y Margen</t>
  </si>
  <si>
    <t>Sostenimiento y Modernización de Infraestructura</t>
  </si>
  <si>
    <t>Identificación</t>
  </si>
  <si>
    <t xml:space="preserve">Inversión </t>
  </si>
  <si>
    <t>VP Asuntos Legales</t>
  </si>
  <si>
    <t>NO</t>
  </si>
  <si>
    <t>Comercialización de soluciones</t>
  </si>
  <si>
    <t>3 Crecimiento</t>
  </si>
  <si>
    <t>Grupos de interés</t>
  </si>
  <si>
    <t>Generar transformaciones positivas con los grupos de interés</t>
  </si>
  <si>
    <t xml:space="preserve">Ingresos </t>
  </si>
  <si>
    <t>Nuevas soluciones y ofertas comerciales</t>
  </si>
  <si>
    <t>Formulación</t>
  </si>
  <si>
    <t>VP Auditoría Corporativa</t>
  </si>
  <si>
    <t>Transformación digital</t>
  </si>
  <si>
    <t>4 Sostenibilidad</t>
  </si>
  <si>
    <t>Generación de valor</t>
  </si>
  <si>
    <t>Gestionar efectivamente las operaciones</t>
  </si>
  <si>
    <t>Renppe</t>
  </si>
  <si>
    <t>Nuevos Negocios</t>
  </si>
  <si>
    <t>Ejecución</t>
  </si>
  <si>
    <t>VP Comercial</t>
  </si>
  <si>
    <t xml:space="preserve">Gestión de proyectos </t>
  </si>
  <si>
    <t>Optimizar la gestión empresarial</t>
  </si>
  <si>
    <t>Liquidez</t>
  </si>
  <si>
    <t>Inversiones Grupo</t>
  </si>
  <si>
    <t>Terminación</t>
  </si>
  <si>
    <t>VP Comunicaciones y Relaciones Corporativas</t>
  </si>
  <si>
    <t xml:space="preserve">Gente y cultura Grupo EPM </t>
  </si>
  <si>
    <t>Desarrollar las capacidades distintivas desde la arquitectura empresarial</t>
  </si>
  <si>
    <t>Índice Generación Valor Grupos de Interés</t>
  </si>
  <si>
    <t>Costo gasto y otras alternativas de inversión</t>
  </si>
  <si>
    <t>VP Sostenibilidad y Estrategia</t>
  </si>
  <si>
    <t>Suministros bienes y servicios</t>
  </si>
  <si>
    <t>Actuar en coherencia con el sistema de gobernanza</t>
  </si>
  <si>
    <t>Desarrollo sostenible de los territorios</t>
  </si>
  <si>
    <t>Optimización de operaciones</t>
  </si>
  <si>
    <t>VPE Finanzas e Inversiones</t>
  </si>
  <si>
    <t>Adaptación cambio climático</t>
  </si>
  <si>
    <t>VP GAS</t>
  </si>
  <si>
    <t>Emisiones generadas y Emisiones compensadas</t>
  </si>
  <si>
    <t>VP Generación Energía</t>
  </si>
  <si>
    <t>Experiencia y Satisfacción*</t>
  </si>
  <si>
    <t>VP Nuevo Neg Innov y Tecnolog</t>
  </si>
  <si>
    <t>Cumplimiento la proyección de Clientes y usuarios</t>
  </si>
  <si>
    <t>VP Riesgos</t>
  </si>
  <si>
    <t xml:space="preserve">Cobertura*  </t>
  </si>
  <si>
    <t>Secretaría General</t>
  </si>
  <si>
    <t>Cartera</t>
  </si>
  <si>
    <t>VP Suministros y Scios Comp.</t>
  </si>
  <si>
    <t>Recaudo</t>
  </si>
  <si>
    <t>VPE Gestión de Negocios</t>
  </si>
  <si>
    <t>Reputación</t>
  </si>
  <si>
    <t>VPE Nuevos Negocios, Innovación y Tecnología</t>
  </si>
  <si>
    <t>IDI</t>
  </si>
  <si>
    <t>VP Crecimiento</t>
  </si>
  <si>
    <t xml:space="preserve">Índice riesgo DDHH </t>
  </si>
  <si>
    <t>VPE Proyectos e Ingeniería</t>
  </si>
  <si>
    <t>Calidad, Gestión Activos, Seguridad Operacional, Pérdidas, Costos y Gastos</t>
  </si>
  <si>
    <t>VP Experiencia del Empleado y Soluciones Organizacionales</t>
  </si>
  <si>
    <t xml:space="preserve">Cumplimiento Plan de contratación </t>
  </si>
  <si>
    <t>VP Transmisión y Distribución Energía</t>
  </si>
  <si>
    <t>Proyectos de infraestructura</t>
  </si>
  <si>
    <t>VP Proyectos 
Generación Energía</t>
  </si>
  <si>
    <t>Proyectos de desarrollo empresarial</t>
  </si>
  <si>
    <t>Implementación de planes para la sostenibilidad (incluye IGAE)</t>
  </si>
  <si>
    <t>Cumplimiento “Hoja de ruta Sendas Productividad para EPM”</t>
  </si>
  <si>
    <t>Cierre de brecha en componente Costos AOM de la tarifa de cada negocio de EPM</t>
  </si>
  <si>
    <t>Nivel madurez capacidades organizacionales</t>
  </si>
  <si>
    <t>Cumplimiento “Plan Formación para la sostenibilidad”</t>
  </si>
  <si>
    <t>Cumplimiento “Plan de  mejoramiento consolidado (origen MIPG)”*</t>
  </si>
  <si>
    <t>Cumplimiento del “Plan  de implementación de estándares financieros y contables en sostenibilidad”</t>
  </si>
  <si>
    <t>Solidez Gobierno Corporativo</t>
  </si>
  <si>
    <t>Cumplimiento  “Planes de tratamiento (origen riesgos) por trayectoria”</t>
  </si>
  <si>
    <t xml:space="preserve">Empresa: </t>
  </si>
  <si>
    <t>EPM</t>
  </si>
  <si>
    <t>Unidad de Medida (vigencia)</t>
  </si>
  <si>
    <t xml:space="preserve">Metas Físicas Acumulada Total para Iniciativa/Proyecto </t>
  </si>
  <si>
    <t>Tiempo Acumulado
Plan de Gobierno</t>
  </si>
  <si>
    <t>Observaciones</t>
  </si>
  <si>
    <r>
      <rPr>
        <b/>
        <sz val="9"/>
        <rFont val="Calibri"/>
        <family val="2"/>
        <scheme val="minor"/>
      </rPr>
      <t xml:space="preserve">Plan de Estudios del Negocio Generación y Comercialización Energía de EPM: </t>
    </r>
    <r>
      <rPr>
        <sz val="9"/>
        <rFont val="Calibri"/>
        <family val="2"/>
        <scheme val="minor"/>
      </rPr>
      <t>Portafolio de proyectos de generación de energía en estudio (estudios, arrendamientos, garantías,estudios de conexión, seguridad)</t>
    </r>
  </si>
  <si>
    <t>Costo y Gasto</t>
  </si>
  <si>
    <t>VP Generación</t>
  </si>
  <si>
    <t>Hitos</t>
  </si>
  <si>
    <t>Los estudios de las diferentes tecnologías se hace de manera permanente, por lo cual aplica para todas vigencias</t>
  </si>
  <si>
    <t>NA</t>
  </si>
  <si>
    <t>IGAE</t>
  </si>
  <si>
    <t>%</t>
  </si>
  <si>
    <t>Incorporar nuevas soluciones</t>
  </si>
  <si>
    <t>Gasto</t>
  </si>
  <si>
    <t>Aprendizaje y Desarrollo</t>
  </si>
  <si>
    <t>Desarrollar las capacidades distintivas desde la Arquitectura Empresarial</t>
  </si>
  <si>
    <r>
      <rPr>
        <b/>
        <sz val="9"/>
        <rFont val="Calibri"/>
        <family val="2"/>
        <scheme val="minor"/>
      </rPr>
      <t>Plan de Comunicaciones:</t>
    </r>
    <r>
      <rPr>
        <sz val="9"/>
        <rFont val="Calibri"/>
        <family val="2"/>
        <scheme val="minor"/>
      </rPr>
      <t xml:space="preserve"> Con un portafolio diversificado de soluciones, EPM se posiciona como un jugador relevante en el servicio de generación de energía a nivel nacional</t>
    </r>
  </si>
  <si>
    <r>
      <rPr>
        <b/>
        <sz val="9"/>
        <rFont val="Calibri"/>
        <family val="2"/>
        <scheme val="minor"/>
      </rPr>
      <t xml:space="preserve">Plan de Comunicaciones: </t>
    </r>
    <r>
      <rPr>
        <sz val="9"/>
        <rFont val="Calibri"/>
        <family val="2"/>
        <scheme val="minor"/>
      </rPr>
      <t xml:space="preserve">Consolidar vínculos cercanos y de alianza asociados a la trayectoria 4 – Sostenibilidad – con  grupos de interés priorizados en los territorios del área de influencia Norte – Nordeste, Oriente y Guajira. </t>
    </r>
  </si>
  <si>
    <t xml:space="preserve">Gestión Ambiental y Social del Negocio </t>
  </si>
  <si>
    <t>Cumplimiento IGAE</t>
  </si>
  <si>
    <t>Estrategias sociopolíticas para la viabilidad de los territorios T&amp;D energía</t>
  </si>
  <si>
    <t>% cumplimiento plan de acción del año</t>
  </si>
  <si>
    <t>Cumplimiento acciones</t>
  </si>
  <si>
    <t>PSA Voluntario - Programa BanCO2</t>
  </si>
  <si>
    <t>Hectáreas (Ha) conservadas
Familias beneficiadas</t>
  </si>
  <si>
    <t>1068 Ha
62 familias</t>
  </si>
  <si>
    <t xml:space="preserve">Hitos </t>
  </si>
  <si>
    <t>Iniciativa que se ejecuta de manera transversal para Tx y Dx,  los costos de cada negocio se ven reflejados posterior a la ejecución segíun controladores de costo, por tanto se indica el mismo valor para la iniciativa en cada negocio.
No se incluye en el plan de acción para contraloría, sin embargo se reporta a la contraloría en la "Rendición de la Cuenta Ambiental". Recursos después de 2027 corresponden a la proyección 2028-2042</t>
  </si>
  <si>
    <t>Expansión Óptima de la Red (Eficiencias Distribución)</t>
  </si>
  <si>
    <t xml:space="preserve">Costo y Gasto </t>
  </si>
  <si>
    <t>cumplimiento meta ANS por negocio</t>
  </si>
  <si>
    <t>Usabilidad prepago</t>
  </si>
  <si>
    <t>Ingresos ($mill)</t>
  </si>
  <si>
    <t>Costo</t>
  </si>
  <si>
    <t xml:space="preserve">Cumplimiento de metas (ANS), para conexión del servicio y facturación oportuna de los primeros consumos </t>
  </si>
  <si>
    <t>Se espera ajustar los tiempos de conexión y mejorar el proceso de aseguramiento del ingreso con los recursos y contratos ya destinados a la operación.</t>
  </si>
  <si>
    <t xml:space="preserve">Aumentar año a año la usabilidad de la oferta prepago aguas, de tal manera que se obtenga 80% para el 2027.  Paralelamente, implementar en 2024, el 100% de mejoras identificadas (evaluar ampliación de mercado objetivo, mejoras tecnológicas medidores, etc.). </t>
  </si>
  <si>
    <t>Gestión de permisos y obligaciones legales ambientales</t>
  </si>
  <si>
    <t>Gestión Integral del recurso hídrico y la biodiversidad</t>
  </si>
  <si>
    <t xml:space="preserve">IPH Ha impactadas acumuladas
%
</t>
  </si>
  <si>
    <t xml:space="preserve">
8693
100
</t>
  </si>
  <si>
    <t>8995
100</t>
  </si>
  <si>
    <t>Ha
%</t>
  </si>
  <si>
    <t>Cambio Climático</t>
  </si>
  <si>
    <t>Hito
%</t>
  </si>
  <si>
    <t xml:space="preserve">
1
0
</t>
  </si>
  <si>
    <t>Hitos
%</t>
  </si>
  <si>
    <t>5 actualizacione de servidores de acuerdo a vigencia de garantía.
Compensar el 100% de las emisiones de GEI de alcance 1 y 2 generadas</t>
  </si>
  <si>
    <t>Gestión socio-ambiental del entorno para la sostenibilidad de las relaciones territorio infraestructura de servicios públicos</t>
  </si>
  <si>
    <t>Norma técnica de repavimentación de zanjas y nichos para las intervenciones realizadas por EPM en las redes de servicios públicos.</t>
  </si>
  <si>
    <t>Valores con IVA incluido</t>
  </si>
  <si>
    <r>
      <rPr>
        <b/>
        <sz val="11"/>
        <color theme="1"/>
        <rFont val="Calibri"/>
        <family val="2"/>
        <scheme val="minor"/>
      </rPr>
      <t>a)	Mejorar la experiencia del cliente:</t>
    </r>
    <r>
      <rPr>
        <sz val="11"/>
        <color theme="1"/>
        <rFont val="Calibri"/>
        <family val="2"/>
        <scheme val="minor"/>
      </rPr>
      <t xml:space="preserve">
Incrementar año a año el NPS de experiencia del cliente, para llevarlo a un valor de 50 en 2027 (48,8 para 2024).  Esto, a partir de la evolución del modelo y el ecosistema de gestión de la voz del cliente y de la intervención efectiva de las causas raíz que generan fricciones en la relación con los clientes.
Para lograr movilizar el NPS se desarrollará un proyecto denominado "Plataforma para la Gestión de la Experiencia del cliente" (Evaluar, adquirir e implementar una plataforma tecnológica que permita mayor conocimiento del cliente, facilite la gestión de soluciones y arroje métricas relacionadas).</t>
    </r>
  </si>
  <si>
    <t>NPS experiencia del cliente</t>
  </si>
  <si>
    <r>
      <rPr>
        <b/>
        <sz val="11"/>
        <color theme="1"/>
        <rFont val="Calibri"/>
        <family val="2"/>
        <scheme val="minor"/>
      </rPr>
      <t>c)	Potenciar ofertas comerciales y nuevas soluciones:</t>
    </r>
    <r>
      <rPr>
        <sz val="11"/>
        <color theme="1"/>
        <rFont val="Calibri"/>
        <family val="2"/>
        <scheme val="minor"/>
      </rPr>
      <t xml:space="preserve">
Producto de la redefinición del caso de negocio y la mejora a la oferta de EPMaTP, obtener ingresos por $34,508mill para el período 2024-2027 (obtener $5,700mill para 2024). </t>
    </r>
  </si>
  <si>
    <t>ingresos ($mill)</t>
  </si>
  <si>
    <t>Facturación y recaudo servicios valor agregado</t>
  </si>
  <si>
    <t>Facturación y recaudo servicio público aseo</t>
  </si>
  <si>
    <t>IRECs</t>
  </si>
  <si>
    <t>Aguas Residuales no domésticas</t>
  </si>
  <si>
    <t>Portafolio Valor agregado para Grandes Clientes</t>
  </si>
  <si>
    <t>Alquiler de Infraestructura</t>
  </si>
  <si>
    <r>
      <rPr>
        <b/>
        <sz val="11"/>
        <color theme="1"/>
        <rFont val="Calibri"/>
        <family val="2"/>
        <scheme val="minor"/>
      </rPr>
      <t>e)Impulsar la transformación digital comercial:</t>
    </r>
    <r>
      <rPr>
        <sz val="11"/>
        <color theme="1"/>
        <rFont val="Calibri"/>
        <family val="2"/>
        <scheme val="minor"/>
      </rPr>
      <t xml:space="preserve">
Proyecto Magic: El proyecto busca adquirir e implementar una nueva bodega de datos comerciales y una herramienta para gestionar los informes regulatorios, así como implementar casos de uso analíticos y buenas prácticas de gestión de información, para disponer de información que permita mejorar la experiencia de  clientes y usuarios, e incrementar la ventaja competitiva de los negocios a través de servicios innovadores  y soluciones analíticas al servicio de la organización, mejorando la eficiencia operativa, minimizando riesgos por multas y cuidando la reputación. </t>
    </r>
  </si>
  <si>
    <t>Mejoramiento de capacidades en gestión de proyectos</t>
  </si>
  <si>
    <t>costo y gasto</t>
  </si>
  <si>
    <t>Iniciativa Calidad de Vida y Bienestar</t>
  </si>
  <si>
    <t>DEI (Diversidad, Equidad e Inclusión)</t>
  </si>
  <si>
    <t>Liderazgo Consciente</t>
  </si>
  <si>
    <t>Aprendizaje_y_Desarrollo</t>
  </si>
  <si>
    <t>Iniciativa Agilidad Organizacional</t>
  </si>
  <si>
    <t>Plan para el  Desarrollo de Capacidades en Personas</t>
  </si>
  <si>
    <t>Iniciativa Visión Zero</t>
  </si>
  <si>
    <t> </t>
  </si>
  <si>
    <t>Optimización del transporte y reevaluación del modelo operativo de sus servicios:  Centralización y optimización del transporte de personas con plataformas y gobernanza definidas, además del best sourcing para la compra y manutención de vehículos propios. </t>
  </si>
  <si>
    <t>Reposición bajo la modalidad de arrendamiento operativo del parque automotor de camionetas, adquisición de camiones, buses, maquinaria amarilla, montacargas, equipos especiales montados sobre camión, motocicletas entre otros</t>
  </si>
  <si>
    <t xml:space="preserve"> $                 13.200,00</t>
  </si>
  <si>
    <t>Gestión de los contratos de transportes de personas, carga general, izaje de carga y mantenimiento de la flota para garantizar la continuidad de los servicios </t>
  </si>
  <si>
    <t xml:space="preserve"> $               107.500,00</t>
  </si>
  <si>
    <t xml:space="preserve">plan </t>
  </si>
  <si>
    <t>Relacionamiento con Gobierno Central y Congreso</t>
  </si>
  <si>
    <t>Funcionamiento Fundación EPM</t>
  </si>
  <si>
    <t>Seguimiento</t>
  </si>
  <si>
    <t>Programa Seguros Corporativos</t>
  </si>
  <si>
    <t>Pólizas</t>
  </si>
  <si>
    <t>Implementación sistema intrusión</t>
  </si>
  <si>
    <t>Actualización equipos sistema CCTV, con la finalidad de ampliar su la capacidad de grabación</t>
  </si>
  <si>
    <t>Pólizas contributivas</t>
  </si>
  <si>
    <t>Sendas de productividad</t>
  </si>
  <si>
    <t>Implementación Sistema de Gobernanza</t>
  </si>
  <si>
    <t>Innovate EPM</t>
  </si>
  <si>
    <t>AMI Grupo EPM</t>
  </si>
  <si>
    <t>Redes Inteligentes</t>
  </si>
  <si>
    <t>Red de acceso</t>
  </si>
  <si>
    <t>Hidrógeno</t>
  </si>
  <si>
    <t>Recursos Energéticos Distribuidos (DERS)</t>
  </si>
  <si>
    <t>Negocios sobre plataformas-Servicios de información-Servicios de territorio inteligente</t>
  </si>
  <si>
    <t>Soluciones para la gestión inteligente de acueductos</t>
  </si>
  <si>
    <t>Sistemas distribuidos para agua potable y agua residual - Sostenibilidad hídrica</t>
  </si>
  <si>
    <t>Residuos sólidos</t>
  </si>
  <si>
    <t xml:space="preserve">Consumos inteligentes en Hogares y pequeños negocios </t>
  </si>
  <si>
    <t>Plan de Ciberseguridad</t>
  </si>
  <si>
    <t>Responsable de la Ejecución</t>
  </si>
  <si>
    <t>Metas Físicas 
Vigencia Informada:2024</t>
  </si>
  <si>
    <t>Recursos 
Vigencia Informada: 2024</t>
  </si>
  <si>
    <t xml:space="preserve">Recursos Acumulados
Plan de Gobierno
</t>
  </si>
  <si>
    <t>(Cifras en Millones de Pesos)</t>
  </si>
  <si>
    <t xml:space="preserve">Proyecto y/o Otras Aplicaciones de Inversión </t>
  </si>
  <si>
    <t>Nota: Según concepto jurídico emitido desde la Dirección Soporte Legal Corporativo el 1 de abril de 2025,  EPM como empresa industrial y comercial del Estado, descentralizada del Distrito de Medellín, entidad pública,  debe abstenerse de publicar en dicho plan, la información relacionada con proyectos de inversión o información de planes estratégicos, de la cual está exenta por disposición legal y está incluida en el índice de Información Clasificada y Reservada de EPM, tal como lo indica el numeral 4.3. del Anexo 2 de la Resolución 1519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</si>
</sst>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quot;$&quot;\ #,##0"/>
    <numFmt numFmtId="166" formatCode="0.0"/>
    <numFmt numFmtId="167" formatCode="_-&quot;$&quot;\ * #,##0_-;\-&quot;$&quot;\ * #,##0_-;_-&quot;$&quot;\ * &quot;-&quot;??_-;_-@_-"/>
    <numFmt numFmtId="169" formatCode="[$$-240A]\ #,##0"/>
    <numFmt numFmtId="170" formatCode="&quot;$&quot;\ #,##0.0"/>
    <numFmt numFmtId="171" formatCode="0.0%"/>
  </numFmts>
  <fonts count="19" x14ac:knownFonts="1">
    <font>
      <sz val="11"/>
      <color theme="1"/>
      <name val="Calibri"/>
      <family val="2"/>
      <scheme val="minor"/>
    </font>
    <font>
      <sz val="11"/>
      <color theme="1"/>
      <name val="Calibri"/>
      <family val="2"/>
      <scheme val="minor"/>
    </font>
    <font>
      <sz val="10"/>
      <name val="Arial"/>
      <family val="2"/>
    </font>
    <font>
      <sz val="8"/>
      <name val="Arial"/>
      <family val="2"/>
    </font>
    <font>
      <b/>
      <sz val="11"/>
      <name val="Calibri"/>
      <family val="2"/>
      <scheme val="minor"/>
    </font>
    <font>
      <sz val="9"/>
      <color theme="1"/>
      <name val="Calibri"/>
      <family val="2"/>
      <scheme val="minor"/>
    </font>
    <font>
      <sz val="9"/>
      <name val="Calibri"/>
      <family val="2"/>
      <scheme val="minor"/>
    </font>
    <font>
      <b/>
      <sz val="9"/>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9"/>
      <color indexed="81"/>
      <name val="Tahoma"/>
      <family val="2"/>
    </font>
    <font>
      <sz val="11"/>
      <color rgb="FF000000"/>
      <name val="Calibri"/>
      <family val="2"/>
      <scheme val="minor"/>
    </font>
    <font>
      <sz val="9"/>
      <color indexed="81"/>
      <name val="Tahoma"/>
      <family val="2"/>
    </font>
    <font>
      <sz val="11"/>
      <color rgb="FF000000"/>
      <name val="Calibri"/>
      <family val="2"/>
    </font>
    <font>
      <sz val="11"/>
      <color rgb="FF000000"/>
      <name val="Trebuchet MS"/>
      <family val="2"/>
    </font>
    <font>
      <sz val="11"/>
      <color rgb="FF00B0F0"/>
      <name val="Calibri"/>
      <family val="2"/>
      <scheme val="minor"/>
    </font>
    <font>
      <sz val="11"/>
      <color theme="2" tint="-0.89999084444715716"/>
      <name val="Calibri"/>
      <family val="2"/>
    </font>
    <font>
      <sz val="11"/>
      <color theme="2" tint="-0.89999084444715716"/>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2">
    <xf numFmtId="0" fontId="0" fillId="0" borderId="0"/>
    <xf numFmtId="43" fontId="1" fillId="0" borderId="0" applyFont="0" applyFill="0" applyBorder="0" applyAlignment="0" applyProtection="0"/>
    <xf numFmtId="0" fontId="2" fillId="0" borderId="0"/>
    <xf numFmtId="0" fontId="2" fillId="0" borderId="0"/>
    <xf numFmtId="0" fontId="3" fillId="0" borderId="0"/>
    <xf numFmtId="0" fontId="1"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4" fillId="2" borderId="3" xfId="2" applyFont="1" applyFill="1" applyBorder="1" applyAlignment="1">
      <alignment vertical="center" wrapText="1"/>
    </xf>
    <xf numFmtId="0" fontId="4" fillId="2" borderId="1" xfId="3"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4" applyFont="1" applyFill="1" applyBorder="1" applyAlignment="1">
      <alignment horizontal="center" vertical="center" wrapText="1"/>
    </xf>
    <xf numFmtId="0" fontId="0" fillId="0" borderId="1" xfId="0" applyBorder="1" applyAlignment="1">
      <alignment horizontal="center" vertical="center"/>
    </xf>
    <xf numFmtId="43" fontId="4" fillId="2" borderId="6" xfId="1" applyFont="1" applyFill="1" applyBorder="1" applyAlignment="1">
      <alignment horizontal="center" vertical="center" wrapText="1"/>
    </xf>
    <xf numFmtId="0" fontId="4" fillId="2" borderId="4" xfId="2" applyFont="1" applyFill="1" applyBorder="1" applyAlignment="1">
      <alignment vertical="center" wrapText="1"/>
    </xf>
    <xf numFmtId="43" fontId="4" fillId="2" borderId="3" xfId="1" applyFont="1" applyFill="1" applyBorder="1" applyAlignment="1">
      <alignment horizontal="center" vertical="center" wrapText="1"/>
    </xf>
    <xf numFmtId="0" fontId="4" fillId="2" borderId="6" xfId="2" applyFont="1" applyFill="1" applyBorder="1" applyAlignment="1">
      <alignment horizontal="center" vertical="center" wrapText="1"/>
    </xf>
    <xf numFmtId="0" fontId="0" fillId="0" borderId="0" xfId="0" applyAlignment="1">
      <alignment wrapText="1"/>
    </xf>
    <xf numFmtId="0" fontId="4" fillId="2" borderId="1" xfId="5" applyFont="1" applyFill="1" applyBorder="1" applyAlignment="1">
      <alignment horizontal="center" vertical="center" wrapText="1"/>
    </xf>
    <xf numFmtId="0" fontId="0" fillId="0" borderId="1" xfId="0" applyBorder="1"/>
    <xf numFmtId="0" fontId="4" fillId="2" borderId="4" xfId="2" applyFont="1" applyFill="1" applyBorder="1" applyAlignment="1">
      <alignment vertical="top" wrapText="1"/>
    </xf>
    <xf numFmtId="0" fontId="4" fillId="2" borderId="4" xfId="2" applyFont="1" applyFill="1" applyBorder="1" applyAlignment="1">
      <alignment horizontal="center" vertical="center" wrapText="1"/>
    </xf>
    <xf numFmtId="0" fontId="4" fillId="2" borderId="1" xfId="4"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vertical="top"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5" fillId="3" borderId="0" xfId="0" applyFont="1" applyFill="1"/>
    <xf numFmtId="0" fontId="4" fillId="2" borderId="1" xfId="4" applyFont="1" applyFill="1" applyBorder="1" applyAlignment="1">
      <alignment horizontal="center" vertical="center" wrapText="1"/>
    </xf>
    <xf numFmtId="43" fontId="4" fillId="2" borderId="1" xfId="1" applyFont="1" applyFill="1" applyBorder="1" applyAlignment="1">
      <alignment horizontal="center" vertical="center" wrapText="1"/>
    </xf>
    <xf numFmtId="0" fontId="0" fillId="0" borderId="1" xfId="0" applyBorder="1" applyAlignment="1">
      <alignment horizontal="center" vertical="center" wrapText="1"/>
    </xf>
    <xf numFmtId="9" fontId="0" fillId="0" borderId="1" xfId="11" applyFont="1" applyFill="1" applyBorder="1" applyAlignment="1">
      <alignment vertical="center"/>
    </xf>
    <xf numFmtId="44" fontId="0" fillId="0" borderId="1" xfId="8" applyFont="1" applyFill="1" applyBorder="1" applyAlignment="1">
      <alignment vertical="center"/>
    </xf>
    <xf numFmtId="44" fontId="0" fillId="0" borderId="1" xfId="8" applyFont="1" applyFill="1" applyBorder="1" applyAlignment="1">
      <alignment horizontal="center" vertical="center"/>
    </xf>
    <xf numFmtId="44" fontId="0" fillId="0" borderId="1" xfId="8" applyFont="1" applyFill="1" applyBorder="1"/>
    <xf numFmtId="165" fontId="0" fillId="0" borderId="1" xfId="0" applyNumberFormat="1" applyBorder="1" applyAlignment="1">
      <alignment horizontal="center" vertical="center"/>
    </xf>
    <xf numFmtId="171" fontId="0" fillId="0" borderId="1" xfId="11" applyNumberFormat="1"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0" fillId="0" borderId="1" xfId="0" applyFill="1" applyBorder="1"/>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165" fontId="0" fillId="0" borderId="1" xfId="0" applyNumberFormat="1" applyFill="1" applyBorder="1" applyAlignment="1">
      <alignment vertical="center"/>
    </xf>
    <xf numFmtId="0" fontId="0" fillId="0" borderId="1" xfId="0" applyFill="1" applyBorder="1" applyAlignment="1">
      <alignment horizontal="left" vertical="top" wrapText="1"/>
    </xf>
    <xf numFmtId="0" fontId="0" fillId="0" borderId="0" xfId="0" applyFill="1"/>
    <xf numFmtId="0" fontId="5" fillId="0" borderId="1" xfId="0" applyFont="1" applyFill="1" applyBorder="1" applyAlignment="1">
      <alignment horizontal="center" vertical="center"/>
    </xf>
    <xf numFmtId="0" fontId="6"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horizontal="left" vertical="top" wrapText="1"/>
    </xf>
    <xf numFmtId="9" fontId="5" fillId="0" borderId="1" xfId="0" applyNumberFormat="1" applyFont="1" applyFill="1" applyBorder="1" applyAlignment="1">
      <alignment wrapText="1"/>
    </xf>
    <xf numFmtId="167" fontId="5" fillId="0" borderId="1" xfId="8" applyNumberFormat="1" applyFont="1" applyFill="1" applyBorder="1" applyAlignment="1">
      <alignment wrapText="1"/>
    </xf>
    <xf numFmtId="0" fontId="10" fillId="0" borderId="1" xfId="0" applyFont="1" applyFill="1" applyBorder="1" applyAlignment="1">
      <alignment horizontal="center" vertical="center" wrapText="1"/>
    </xf>
    <xf numFmtId="0" fontId="0" fillId="0" borderId="1" xfId="0" applyFill="1" applyBorder="1" applyAlignment="1">
      <alignment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0" fontId="0" fillId="0" borderId="1" xfId="0" applyFill="1" applyBorder="1" applyAlignment="1">
      <alignment horizontal="center" vertical="center" wrapText="1"/>
    </xf>
    <xf numFmtId="9" fontId="0" fillId="0" borderId="1" xfId="0" applyNumberFormat="1" applyFill="1" applyBorder="1" applyAlignment="1">
      <alignment wrapText="1"/>
    </xf>
    <xf numFmtId="167" fontId="0" fillId="0" borderId="1" xfId="8" applyNumberFormat="1" applyFont="1" applyFill="1" applyBorder="1" applyAlignment="1">
      <alignment wrapText="1"/>
    </xf>
    <xf numFmtId="167"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top" wrapText="1"/>
    </xf>
    <xf numFmtId="169" fontId="0" fillId="0" borderId="1" xfId="0" applyNumberFormat="1" applyFill="1" applyBorder="1" applyAlignment="1">
      <alignment vertical="center"/>
    </xf>
    <xf numFmtId="0" fontId="0" fillId="0" borderId="1" xfId="0" applyFill="1" applyBorder="1" applyAlignment="1">
      <alignment horizontal="justify" vertical="center"/>
    </xf>
    <xf numFmtId="3" fontId="0" fillId="0" borderId="1" xfId="0" applyNumberFormat="1" applyFill="1" applyBorder="1" applyAlignment="1">
      <alignment horizontal="center" vertical="center"/>
    </xf>
    <xf numFmtId="165" fontId="0" fillId="0" borderId="1" xfId="0" applyNumberFormat="1" applyFill="1" applyBorder="1" applyAlignment="1">
      <alignment vertical="center" wrapText="1"/>
    </xf>
    <xf numFmtId="0" fontId="0" fillId="0" borderId="1" xfId="0" applyFill="1" applyBorder="1" applyAlignment="1">
      <alignment horizontal="right" vertical="top" wrapText="1"/>
    </xf>
    <xf numFmtId="0" fontId="12" fillId="0" borderId="1" xfId="0" applyFont="1" applyFill="1" applyBorder="1" applyAlignment="1">
      <alignment horizontal="center" vertical="center" wrapText="1"/>
    </xf>
    <xf numFmtId="170" fontId="0" fillId="0" borderId="1" xfId="0" applyNumberFormat="1" applyFill="1" applyBorder="1" applyAlignment="1">
      <alignment vertical="center" wrapText="1"/>
    </xf>
    <xf numFmtId="0" fontId="16" fillId="0" borderId="1" xfId="0" applyFont="1" applyFill="1" applyBorder="1" applyAlignment="1">
      <alignment horizontal="left" vertical="center"/>
    </xf>
    <xf numFmtId="165" fontId="1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0" fontId="8" fillId="0" borderId="1" xfId="0" applyFont="1" applyFill="1" applyBorder="1" applyAlignment="1">
      <alignment horizontal="left" vertical="center" wrapText="1"/>
    </xf>
    <xf numFmtId="6" fontId="12"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left" vertical="center" wrapText="1"/>
    </xf>
    <xf numFmtId="165" fontId="5" fillId="3" borderId="1" xfId="0" applyNumberFormat="1" applyFont="1" applyFill="1" applyBorder="1"/>
    <xf numFmtId="0" fontId="14" fillId="0" borderId="1" xfId="0" applyFont="1" applyFill="1" applyBorder="1" applyAlignment="1">
      <alignment wrapText="1"/>
    </xf>
    <xf numFmtId="0" fontId="17" fillId="0" borderId="1" xfId="0" applyFont="1" applyFill="1" applyBorder="1"/>
    <xf numFmtId="3" fontId="17" fillId="0" borderId="1" xfId="0" applyNumberFormat="1" applyFont="1" applyFill="1" applyBorder="1"/>
    <xf numFmtId="0" fontId="14" fillId="0" borderId="1" xfId="0" applyFont="1" applyFill="1" applyBorder="1"/>
    <xf numFmtId="0" fontId="18" fillId="0" borderId="1" xfId="0" applyFont="1" applyFill="1" applyBorder="1"/>
    <xf numFmtId="165" fontId="0" fillId="0" borderId="1" xfId="0" applyNumberFormat="1" applyFill="1" applyBorder="1"/>
    <xf numFmtId="0" fontId="17" fillId="0" borderId="1" xfId="0" applyFont="1" applyFill="1" applyBorder="1" applyAlignment="1">
      <alignment wrapText="1"/>
    </xf>
    <xf numFmtId="0" fontId="15" fillId="0" borderId="1" xfId="0" applyFont="1" applyFill="1" applyBorder="1" applyAlignment="1">
      <alignment wrapText="1"/>
    </xf>
    <xf numFmtId="0" fontId="0" fillId="0" borderId="0" xfId="0" applyAlignment="1">
      <alignment horizontal="center" vertical="center" wrapText="1"/>
    </xf>
    <xf numFmtId="0" fontId="5" fillId="0" borderId="1" xfId="0" applyFont="1" applyFill="1" applyBorder="1"/>
    <xf numFmtId="9" fontId="5" fillId="0" borderId="1" xfId="0" applyNumberFormat="1" applyFont="1" applyFill="1" applyBorder="1"/>
    <xf numFmtId="165" fontId="0" fillId="0" borderId="1" xfId="0" applyNumberFormat="1" applyFill="1" applyBorder="1" applyAlignment="1">
      <alignment horizontal="center" vertical="center"/>
    </xf>
    <xf numFmtId="9" fontId="0" fillId="0" borderId="1" xfId="0" applyNumberFormat="1" applyFill="1" applyBorder="1"/>
    <xf numFmtId="0" fontId="0" fillId="0" borderId="1" xfId="0" applyFill="1" applyBorder="1" applyAlignment="1" applyProtection="1">
      <alignment horizontal="center" vertical="center" wrapText="1"/>
      <protection locked="0"/>
    </xf>
    <xf numFmtId="0" fontId="0" fillId="0" borderId="1" xfId="11" applyNumberFormat="1" applyFont="1" applyFill="1" applyBorder="1" applyAlignment="1" applyProtection="1">
      <alignment horizontal="center" vertical="center" wrapText="1"/>
      <protection locked="0"/>
    </xf>
    <xf numFmtId="167" fontId="0" fillId="0" borderId="1" xfId="0" applyNumberForma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4" fillId="2" borderId="0" xfId="2" applyFont="1" applyFill="1" applyAlignment="1">
      <alignment horizontal="center" vertical="center" wrapText="1"/>
    </xf>
    <xf numFmtId="0" fontId="4" fillId="2" borderId="2" xfId="2"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5" xfId="4" applyFont="1" applyFill="1" applyBorder="1" applyAlignment="1">
      <alignment horizontal="center" vertical="center" wrapText="1"/>
    </xf>
    <xf numFmtId="0" fontId="4" fillId="2" borderId="4" xfId="2" applyFont="1" applyFill="1" applyBorder="1" applyAlignment="1">
      <alignment horizontal="left" vertical="top" wrapText="1"/>
    </xf>
    <xf numFmtId="0" fontId="4" fillId="2" borderId="5" xfId="2"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cellXfs>
  <cellStyles count="12">
    <cellStyle name="Millares" xfId="1" builtinId="3"/>
    <cellStyle name="Millares [0] 2" xfId="10" xr:uid="{0DABE580-DA69-4887-A408-0F87EE59A51C}"/>
    <cellStyle name="Millares 2" xfId="9" xr:uid="{7A316E46-DDCE-4009-AC49-8BB1905F8EE0}"/>
    <cellStyle name="Moneda" xfId="8" builtinId="4"/>
    <cellStyle name="Moneda 2" xfId="6" xr:uid="{1532D22D-D351-4BAE-997E-A9B5C921D4FB}"/>
    <cellStyle name="Moneda 3" xfId="7" xr:uid="{21E7749F-33DF-4706-B236-48FCF8542A8E}"/>
    <cellStyle name="Normal" xfId="0" builtinId="0"/>
    <cellStyle name="Normal 10 2" xfId="2" xr:uid="{7218ED9F-2684-4482-B93D-E1AC78575DF4}"/>
    <cellStyle name="Normal 2 2" xfId="3" xr:uid="{FDBC7233-0853-4305-A348-BA0B47FAFA9B}"/>
    <cellStyle name="Normal 3 2" xfId="5" xr:uid="{3DACE3C1-AB54-47C1-B2CA-A65670361703}"/>
    <cellStyle name="Normal_RV  R  087 Municipio de Medellín (2) (2) xlsx" xfId="4" xr:uid="{54130E8F-AB58-475F-8604-99299E1B1D5A}"/>
    <cellStyle name="Porcentaje" xfId="11" builtinId="5"/>
  </cellStyles>
  <dxfs count="0"/>
  <tableStyles count="0" defaultTableStyle="TableStyleMedium2" defaultPivotStyle="PivotStyleLight16"/>
  <colors>
    <mruColors>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7292-87F7-4140-B4DE-FAC0C5F9B655}">
  <sheetPr codeName="Hoja15"/>
  <dimension ref="A1:K44"/>
  <sheetViews>
    <sheetView topLeftCell="B19" workbookViewId="0">
      <selection activeCell="E12" sqref="E12"/>
    </sheetView>
  </sheetViews>
  <sheetFormatPr baseColWidth="10" defaultColWidth="11.453125" defaultRowHeight="14.5" x14ac:dyDescent="0.35"/>
  <cols>
    <col min="1" max="1" width="23" customWidth="1"/>
    <col min="2" max="11" width="18.7265625" customWidth="1"/>
  </cols>
  <sheetData>
    <row r="1" spans="1:11" ht="29" x14ac:dyDescent="0.35">
      <c r="A1" s="6" t="s">
        <v>0</v>
      </c>
      <c r="B1" s="6" t="s">
        <v>1</v>
      </c>
      <c r="C1" s="2" t="s">
        <v>2</v>
      </c>
      <c r="D1" s="3" t="s">
        <v>3</v>
      </c>
      <c r="E1" s="3" t="s">
        <v>4</v>
      </c>
      <c r="F1" s="9" t="s">
        <v>5</v>
      </c>
      <c r="G1" s="4" t="s">
        <v>6</v>
      </c>
      <c r="H1" s="4" t="s">
        <v>7</v>
      </c>
      <c r="I1" s="4" t="s">
        <v>8</v>
      </c>
      <c r="J1" s="8" t="s">
        <v>9</v>
      </c>
      <c r="K1" s="6" t="s">
        <v>10</v>
      </c>
    </row>
    <row r="2" spans="1:11" s="10" customFormat="1" ht="37" customHeight="1" x14ac:dyDescent="0.35">
      <c r="A2" s="10" t="s">
        <v>11</v>
      </c>
      <c r="B2" s="10" t="s">
        <v>12</v>
      </c>
      <c r="C2" s="10" t="s">
        <v>13</v>
      </c>
      <c r="D2" s="10" t="s">
        <v>14</v>
      </c>
      <c r="E2" s="10" t="s">
        <v>15</v>
      </c>
      <c r="F2" s="10" t="s">
        <v>16</v>
      </c>
      <c r="G2" s="10" t="s">
        <v>17</v>
      </c>
      <c r="H2" s="10" t="s">
        <v>18</v>
      </c>
      <c r="I2" s="10" t="s">
        <v>19</v>
      </c>
      <c r="J2" s="10" t="s">
        <v>20</v>
      </c>
      <c r="K2" s="10" t="s">
        <v>20</v>
      </c>
    </row>
    <row r="3" spans="1:11" s="10" customFormat="1" ht="37" customHeight="1" x14ac:dyDescent="0.35">
      <c r="A3" s="10" t="s">
        <v>21</v>
      </c>
      <c r="B3" s="10" t="s">
        <v>22</v>
      </c>
      <c r="C3" s="10" t="s">
        <v>23</v>
      </c>
      <c r="D3" s="10" t="s">
        <v>24</v>
      </c>
      <c r="E3" s="10" t="s">
        <v>25</v>
      </c>
      <c r="F3" s="10" t="s">
        <v>26</v>
      </c>
      <c r="G3" s="10" t="s">
        <v>27</v>
      </c>
      <c r="H3" s="10" t="s">
        <v>28</v>
      </c>
      <c r="I3" s="10" t="s">
        <v>29</v>
      </c>
      <c r="J3" s="10" t="s">
        <v>30</v>
      </c>
      <c r="K3" s="10" t="s">
        <v>30</v>
      </c>
    </row>
    <row r="4" spans="1:11" s="10" customFormat="1" ht="37" customHeight="1" x14ac:dyDescent="0.35">
      <c r="A4" s="10" t="s">
        <v>31</v>
      </c>
      <c r="B4" s="10" t="s">
        <v>32</v>
      </c>
      <c r="C4" s="10" t="s">
        <v>33</v>
      </c>
      <c r="D4" s="10" t="s">
        <v>34</v>
      </c>
      <c r="E4" s="10" t="s">
        <v>35</v>
      </c>
      <c r="F4" s="10" t="s">
        <v>36</v>
      </c>
      <c r="G4" s="10" t="s">
        <v>37</v>
      </c>
      <c r="I4" s="10" t="s">
        <v>38</v>
      </c>
    </row>
    <row r="5" spans="1:11" s="10" customFormat="1" ht="37" customHeight="1" x14ac:dyDescent="0.35">
      <c r="A5" s="10" t="s">
        <v>39</v>
      </c>
      <c r="B5" s="10" t="s">
        <v>40</v>
      </c>
      <c r="C5" s="10" t="s">
        <v>41</v>
      </c>
      <c r="D5" s="10" t="s">
        <v>42</v>
      </c>
      <c r="E5" s="10" t="s">
        <v>43</v>
      </c>
      <c r="F5" s="10" t="s">
        <v>44</v>
      </c>
      <c r="G5" s="10" t="s">
        <v>45</v>
      </c>
      <c r="I5" s="10" t="s">
        <v>46</v>
      </c>
    </row>
    <row r="6" spans="1:11" s="10" customFormat="1" ht="37" customHeight="1" x14ac:dyDescent="0.35">
      <c r="A6" s="10" t="s">
        <v>47</v>
      </c>
      <c r="D6" s="10" t="s">
        <v>48</v>
      </c>
      <c r="E6" s="10" t="s">
        <v>49</v>
      </c>
      <c r="F6" s="10" t="s">
        <v>50</v>
      </c>
      <c r="G6" s="10" t="s">
        <v>51</v>
      </c>
      <c r="I6" s="10" t="s">
        <v>52</v>
      </c>
    </row>
    <row r="7" spans="1:11" s="10" customFormat="1" ht="37" customHeight="1" x14ac:dyDescent="0.35">
      <c r="A7" s="10" t="s">
        <v>53</v>
      </c>
      <c r="D7" s="10" t="s">
        <v>54</v>
      </c>
      <c r="E7" s="10" t="s">
        <v>55</v>
      </c>
      <c r="F7" s="10" t="s">
        <v>56</v>
      </c>
      <c r="I7" s="10" t="s">
        <v>57</v>
      </c>
    </row>
    <row r="8" spans="1:11" s="10" customFormat="1" ht="37" customHeight="1" x14ac:dyDescent="0.35">
      <c r="A8" s="10" t="s">
        <v>58</v>
      </c>
      <c r="D8" s="10" t="s">
        <v>59</v>
      </c>
      <c r="E8" s="10" t="s">
        <v>60</v>
      </c>
      <c r="F8" s="10" t="s">
        <v>61</v>
      </c>
      <c r="I8" s="10" t="s">
        <v>62</v>
      </c>
    </row>
    <row r="9" spans="1:11" s="10" customFormat="1" ht="37" customHeight="1" x14ac:dyDescent="0.35">
      <c r="E9" s="10" t="s">
        <v>63</v>
      </c>
      <c r="I9" s="10" t="s">
        <v>64</v>
      </c>
    </row>
    <row r="10" spans="1:11" s="10" customFormat="1" ht="37" customHeight="1" x14ac:dyDescent="0.35">
      <c r="E10" s="10" t="s">
        <v>65</v>
      </c>
      <c r="I10" s="10" t="s">
        <v>66</v>
      </c>
    </row>
    <row r="11" spans="1:11" s="10" customFormat="1" ht="29" x14ac:dyDescent="0.35">
      <c r="E11" s="10" t="s">
        <v>67</v>
      </c>
      <c r="I11" s="10" t="s">
        <v>68</v>
      </c>
    </row>
    <row r="12" spans="1:11" s="10" customFormat="1" ht="43.5" x14ac:dyDescent="0.35">
      <c r="E12" s="10" t="s">
        <v>69</v>
      </c>
      <c r="I12" s="10" t="s">
        <v>70</v>
      </c>
    </row>
    <row r="13" spans="1:11" s="10" customFormat="1" x14ac:dyDescent="0.35">
      <c r="E13" s="10" t="s">
        <v>71</v>
      </c>
      <c r="I13" s="10" t="s">
        <v>72</v>
      </c>
    </row>
    <row r="14" spans="1:11" s="10" customFormat="1" ht="29" x14ac:dyDescent="0.35">
      <c r="E14" s="10" t="s">
        <v>73</v>
      </c>
      <c r="I14" s="10" t="s">
        <v>74</v>
      </c>
    </row>
    <row r="15" spans="1:11" s="10" customFormat="1" ht="29" x14ac:dyDescent="0.35">
      <c r="E15" s="10" t="s">
        <v>75</v>
      </c>
      <c r="I15" s="10" t="s">
        <v>76</v>
      </c>
    </row>
    <row r="16" spans="1:11" s="10" customFormat="1" ht="43.5" x14ac:dyDescent="0.35">
      <c r="E16" s="10" t="s">
        <v>77</v>
      </c>
      <c r="I16" s="10" t="s">
        <v>78</v>
      </c>
    </row>
    <row r="17" spans="5:9" s="10" customFormat="1" x14ac:dyDescent="0.35">
      <c r="E17" s="10" t="s">
        <v>79</v>
      </c>
      <c r="I17" s="10" t="s">
        <v>80</v>
      </c>
    </row>
    <row r="18" spans="5:9" s="10" customFormat="1" ht="29" x14ac:dyDescent="0.35">
      <c r="E18" s="10" t="s">
        <v>81</v>
      </c>
      <c r="I18" s="10" t="s">
        <v>82</v>
      </c>
    </row>
    <row r="19" spans="5:9" s="10" customFormat="1" ht="72.5" x14ac:dyDescent="0.35">
      <c r="E19" s="10" t="s">
        <v>83</v>
      </c>
      <c r="I19" s="10" t="s">
        <v>84</v>
      </c>
    </row>
    <row r="20" spans="5:9" s="10" customFormat="1" ht="29" x14ac:dyDescent="0.35">
      <c r="E20" s="10" t="s">
        <v>85</v>
      </c>
      <c r="I20" s="10" t="s">
        <v>86</v>
      </c>
    </row>
    <row r="21" spans="5:9" s="10" customFormat="1" ht="29" x14ac:dyDescent="0.35">
      <c r="E21" s="10" t="s">
        <v>87</v>
      </c>
      <c r="I21" s="10" t="s">
        <v>88</v>
      </c>
    </row>
    <row r="22" spans="5:9" s="10" customFormat="1" ht="43.5" x14ac:dyDescent="0.35">
      <c r="E22" s="10" t="s">
        <v>89</v>
      </c>
    </row>
    <row r="23" spans="5:9" s="10" customFormat="1" ht="58" x14ac:dyDescent="0.35">
      <c r="E23" s="10" t="s">
        <v>90</v>
      </c>
    </row>
    <row r="24" spans="5:9" s="10" customFormat="1" ht="58" x14ac:dyDescent="0.35">
      <c r="E24" s="10" t="s">
        <v>91</v>
      </c>
    </row>
    <row r="25" spans="5:9" s="10" customFormat="1" ht="58" x14ac:dyDescent="0.35">
      <c r="E25" s="10" t="s">
        <v>92</v>
      </c>
    </row>
    <row r="26" spans="5:9" s="10" customFormat="1" ht="43.5" x14ac:dyDescent="0.35">
      <c r="E26" s="10" t="s">
        <v>93</v>
      </c>
    </row>
    <row r="27" spans="5:9" s="10" customFormat="1" ht="43.5" x14ac:dyDescent="0.35">
      <c r="E27" s="10" t="s">
        <v>94</v>
      </c>
    </row>
    <row r="28" spans="5:9" s="10" customFormat="1" ht="58" x14ac:dyDescent="0.35">
      <c r="E28" s="10" t="s">
        <v>95</v>
      </c>
    </row>
    <row r="29" spans="5:9" s="10" customFormat="1" ht="101.5" x14ac:dyDescent="0.35">
      <c r="E29" s="10" t="s">
        <v>96</v>
      </c>
    </row>
    <row r="30" spans="5:9" s="10" customFormat="1" ht="29" x14ac:dyDescent="0.35">
      <c r="E30" s="10" t="s">
        <v>97</v>
      </c>
    </row>
    <row r="31" spans="5:9" s="10" customFormat="1" ht="72.5" x14ac:dyDescent="0.35">
      <c r="E31" s="10" t="s">
        <v>98</v>
      </c>
    </row>
    <row r="32" spans="5:9" s="10" customFormat="1" x14ac:dyDescent="0.35"/>
    <row r="33" s="10" customFormat="1" x14ac:dyDescent="0.35"/>
    <row r="34" s="10" customFormat="1" x14ac:dyDescent="0.35"/>
    <row r="35" s="10" customFormat="1" x14ac:dyDescent="0.35"/>
    <row r="36" s="10" customFormat="1" x14ac:dyDescent="0.35"/>
    <row r="37" s="10" customFormat="1" x14ac:dyDescent="0.35"/>
    <row r="38" s="10" customFormat="1" x14ac:dyDescent="0.35"/>
    <row r="39" s="10" customFormat="1" x14ac:dyDescent="0.35"/>
    <row r="40" s="10" customFormat="1" x14ac:dyDescent="0.35"/>
    <row r="41" s="10" customFormat="1" x14ac:dyDescent="0.35"/>
    <row r="42" s="10" customFormat="1" x14ac:dyDescent="0.35"/>
    <row r="43" s="10" customFormat="1" x14ac:dyDescent="0.35"/>
    <row r="44" s="10" customFormat="1" x14ac:dyDescent="0.35"/>
  </sheetData>
  <sheetProtection algorithmName="SHA-512" hashValue="0lvnuK/KwQCci4PJB4sz3yanWWAvZJExqO+Gj8zTnmg9xr9OdyL8oJ0suZsF7OLl7J4ZRhdQp1kQTqYTyGK0xA==" saltValue="e9Ei5OOyG9EHTyhj+HKRO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8BDA-7A34-425A-B9DD-6D111B3323D4}">
  <dimension ref="B1:N96"/>
  <sheetViews>
    <sheetView tabSelected="1" zoomScale="50" zoomScaleNormal="50" workbookViewId="0">
      <pane ySplit="4" topLeftCell="A61" activePane="bottomLeft" state="frozen"/>
      <selection pane="bottomLeft" activeCell="B63" sqref="B63:N63"/>
    </sheetView>
  </sheetViews>
  <sheetFormatPr baseColWidth="10" defaultColWidth="11.453125" defaultRowHeight="14.5" x14ac:dyDescent="0.35"/>
  <cols>
    <col min="1" max="1" width="3.6328125" customWidth="1"/>
    <col min="2" max="2" width="14.7265625" style="10" customWidth="1"/>
    <col min="3" max="3" width="21.26953125" style="10" customWidth="1"/>
    <col min="4" max="4" width="74.36328125" style="20" customWidth="1"/>
    <col min="5" max="5" width="22.54296875" bestFit="1" customWidth="1"/>
    <col min="6" max="6" width="29.26953125" customWidth="1"/>
    <col min="7" max="7" width="19.54296875" customWidth="1"/>
    <col min="8" max="9" width="19.08984375" style="21" customWidth="1"/>
    <col min="10" max="10" width="15.453125" style="22" customWidth="1"/>
    <col min="11" max="11" width="15.453125" style="21" customWidth="1"/>
    <col min="12" max="12" width="16.81640625" style="23" customWidth="1"/>
    <col min="13" max="13" width="21.54296875" style="23" customWidth="1"/>
    <col min="14" max="14" width="15.453125" style="90" customWidth="1"/>
  </cols>
  <sheetData>
    <row r="1" spans="2:14" x14ac:dyDescent="0.35">
      <c r="B1" s="99"/>
      <c r="C1" s="99"/>
      <c r="D1" s="99"/>
      <c r="E1" s="99"/>
      <c r="F1" s="99"/>
      <c r="G1" s="99"/>
      <c r="H1" s="99"/>
      <c r="I1" s="99"/>
      <c r="J1" s="99"/>
      <c r="K1" s="99"/>
      <c r="L1" s="99"/>
      <c r="M1" s="99"/>
      <c r="N1" s="99"/>
    </row>
    <row r="2" spans="2:14" x14ac:dyDescent="0.35">
      <c r="B2" s="100"/>
      <c r="C2" s="100"/>
      <c r="D2" s="100"/>
      <c r="E2" s="100"/>
      <c r="F2" s="100"/>
      <c r="G2" s="100"/>
      <c r="H2" s="100"/>
      <c r="I2" s="100"/>
      <c r="J2" s="100"/>
      <c r="K2" s="100"/>
      <c r="L2" s="100"/>
      <c r="M2" s="100"/>
      <c r="N2" s="100"/>
    </row>
    <row r="3" spans="2:14" ht="29" customHeight="1" x14ac:dyDescent="0.35">
      <c r="B3" s="1" t="s">
        <v>99</v>
      </c>
      <c r="C3" s="7" t="s">
        <v>100</v>
      </c>
      <c r="D3" s="13"/>
      <c r="E3" s="7"/>
      <c r="F3" s="7"/>
      <c r="G3" s="7"/>
      <c r="H3" s="14"/>
      <c r="I3" s="103" t="s">
        <v>205</v>
      </c>
      <c r="J3" s="103"/>
      <c r="K3" s="103"/>
      <c r="L3" s="103"/>
      <c r="M3" s="104"/>
      <c r="N3" s="3"/>
    </row>
    <row r="4" spans="2:14" ht="59" customHeight="1" x14ac:dyDescent="0.35">
      <c r="B4" s="2" t="s">
        <v>2</v>
      </c>
      <c r="C4" s="3" t="s">
        <v>3</v>
      </c>
      <c r="D4" s="15" t="s">
        <v>206</v>
      </c>
      <c r="E4" s="25" t="s">
        <v>7</v>
      </c>
      <c r="F4" s="25" t="s">
        <v>201</v>
      </c>
      <c r="G4" s="3" t="s">
        <v>101</v>
      </c>
      <c r="H4" s="25" t="s">
        <v>202</v>
      </c>
      <c r="I4" s="8" t="s">
        <v>203</v>
      </c>
      <c r="J4" s="101" t="s">
        <v>102</v>
      </c>
      <c r="K4" s="102"/>
      <c r="L4" s="26" t="s">
        <v>103</v>
      </c>
      <c r="M4" s="26" t="s">
        <v>204</v>
      </c>
      <c r="N4" s="11" t="s">
        <v>104</v>
      </c>
    </row>
    <row r="5" spans="2:14" s="40" customFormat="1" ht="84" x14ac:dyDescent="0.35">
      <c r="B5" s="34" t="s">
        <v>23</v>
      </c>
      <c r="C5" s="35" t="s">
        <v>42</v>
      </c>
      <c r="D5" s="35" t="s">
        <v>105</v>
      </c>
      <c r="E5" s="36" t="s">
        <v>106</v>
      </c>
      <c r="F5" s="36" t="s">
        <v>107</v>
      </c>
      <c r="G5" s="36" t="s">
        <v>108</v>
      </c>
      <c r="H5" s="37">
        <v>8</v>
      </c>
      <c r="I5" s="39">
        <v>8915</v>
      </c>
      <c r="J5" s="36" t="s">
        <v>108</v>
      </c>
      <c r="K5" s="38">
        <v>8</v>
      </c>
      <c r="L5" s="36">
        <v>1460</v>
      </c>
      <c r="M5" s="80">
        <v>36851</v>
      </c>
      <c r="N5" s="36" t="s">
        <v>109</v>
      </c>
    </row>
    <row r="6" spans="2:14" s="24" customFormat="1" ht="36" x14ac:dyDescent="0.3">
      <c r="B6" s="34" t="s">
        <v>115</v>
      </c>
      <c r="C6" s="34" t="s">
        <v>116</v>
      </c>
      <c r="D6" s="34" t="s">
        <v>117</v>
      </c>
      <c r="E6" s="50" t="s">
        <v>106</v>
      </c>
      <c r="F6" s="50" t="s">
        <v>107</v>
      </c>
      <c r="G6" s="50" t="s">
        <v>108</v>
      </c>
      <c r="H6" s="50">
        <v>1</v>
      </c>
      <c r="I6" s="50">
        <v>130</v>
      </c>
      <c r="J6" s="50" t="s">
        <v>108</v>
      </c>
      <c r="K6" s="50">
        <f>SUM(H6:H6)</f>
        <v>1</v>
      </c>
      <c r="L6" s="36">
        <v>1460</v>
      </c>
      <c r="M6" s="81">
        <v>590</v>
      </c>
      <c r="N6" s="36"/>
    </row>
    <row r="7" spans="2:14" s="24" customFormat="1" ht="36" x14ac:dyDescent="0.3">
      <c r="B7" s="34" t="s">
        <v>115</v>
      </c>
      <c r="C7" s="34" t="s">
        <v>116</v>
      </c>
      <c r="D7" s="51" t="s">
        <v>118</v>
      </c>
      <c r="E7" s="50" t="s">
        <v>106</v>
      </c>
      <c r="F7" s="50" t="s">
        <v>107</v>
      </c>
      <c r="G7" s="50" t="s">
        <v>108</v>
      </c>
      <c r="H7" s="50">
        <v>1</v>
      </c>
      <c r="I7" s="50">
        <v>585</v>
      </c>
      <c r="J7" s="50" t="s">
        <v>108</v>
      </c>
      <c r="K7" s="50">
        <f>SUM(H7:H7)</f>
        <v>1</v>
      </c>
      <c r="L7" s="36">
        <v>1460</v>
      </c>
      <c r="M7" s="81">
        <v>3135</v>
      </c>
      <c r="N7" s="36"/>
    </row>
    <row r="8" spans="2:14" ht="50" customHeight="1" x14ac:dyDescent="0.35">
      <c r="B8" s="52" t="s">
        <v>23</v>
      </c>
      <c r="C8" s="52" t="s">
        <v>42</v>
      </c>
      <c r="D8" s="53" t="s">
        <v>119</v>
      </c>
      <c r="E8" s="52" t="s">
        <v>106</v>
      </c>
      <c r="F8" s="52" t="s">
        <v>86</v>
      </c>
      <c r="G8" s="52" t="s">
        <v>111</v>
      </c>
      <c r="H8" s="54">
        <v>0.73</v>
      </c>
      <c r="I8" s="55">
        <v>4123.79</v>
      </c>
      <c r="J8" s="54" t="s">
        <v>120</v>
      </c>
      <c r="K8" s="52" t="s">
        <v>110</v>
      </c>
      <c r="L8" s="36">
        <v>1460</v>
      </c>
      <c r="M8" s="32">
        <v>18191.18</v>
      </c>
      <c r="N8" s="52"/>
    </row>
    <row r="9" spans="2:14" s="49" customFormat="1" ht="50" customHeight="1" x14ac:dyDescent="0.35">
      <c r="B9" s="91" t="s">
        <v>23</v>
      </c>
      <c r="C9" s="52" t="s">
        <v>42</v>
      </c>
      <c r="D9" s="53" t="s">
        <v>121</v>
      </c>
      <c r="E9" s="52" t="s">
        <v>106</v>
      </c>
      <c r="F9" s="52" t="s">
        <v>86</v>
      </c>
      <c r="G9" s="52" t="s">
        <v>122</v>
      </c>
      <c r="H9" s="54">
        <v>1</v>
      </c>
      <c r="I9" s="55">
        <v>1663.1</v>
      </c>
      <c r="J9" s="92" t="s">
        <v>123</v>
      </c>
      <c r="K9" s="92">
        <v>1</v>
      </c>
      <c r="L9" s="36">
        <v>1460</v>
      </c>
      <c r="M9" s="93">
        <v>7268.4902010000005</v>
      </c>
      <c r="N9" s="52"/>
    </row>
    <row r="10" spans="2:14" s="49" customFormat="1" ht="50" customHeight="1" x14ac:dyDescent="0.35">
      <c r="B10" s="91" t="s">
        <v>23</v>
      </c>
      <c r="C10" s="52" t="s">
        <v>42</v>
      </c>
      <c r="D10" s="53" t="s">
        <v>124</v>
      </c>
      <c r="E10" s="52" t="s">
        <v>106</v>
      </c>
      <c r="F10" s="52" t="s">
        <v>86</v>
      </c>
      <c r="G10" s="52" t="s">
        <v>125</v>
      </c>
      <c r="H10" s="52" t="s">
        <v>126</v>
      </c>
      <c r="I10" s="55">
        <v>223.2</v>
      </c>
      <c r="J10" s="52" t="s">
        <v>125</v>
      </c>
      <c r="K10" s="52" t="s">
        <v>126</v>
      </c>
      <c r="L10" s="36">
        <v>1460</v>
      </c>
      <c r="M10" s="93">
        <v>900.61199999999985</v>
      </c>
      <c r="N10" s="52"/>
    </row>
    <row r="11" spans="2:14" s="49" customFormat="1" ht="50" customHeight="1" x14ac:dyDescent="0.35">
      <c r="B11" s="57" t="s">
        <v>23</v>
      </c>
      <c r="C11" s="42" t="s">
        <v>42</v>
      </c>
      <c r="D11" s="57" t="s">
        <v>119</v>
      </c>
      <c r="E11" s="57" t="s">
        <v>106</v>
      </c>
      <c r="F11" s="57" t="s">
        <v>86</v>
      </c>
      <c r="G11" s="57" t="s">
        <v>111</v>
      </c>
      <c r="H11" s="61">
        <v>0.73</v>
      </c>
      <c r="I11" s="62">
        <v>4123.79</v>
      </c>
      <c r="J11" s="61" t="s">
        <v>120</v>
      </c>
      <c r="K11" s="57" t="s">
        <v>110</v>
      </c>
      <c r="L11" s="36">
        <v>1460</v>
      </c>
      <c r="M11" s="93">
        <v>18191.18</v>
      </c>
      <c r="N11" s="57"/>
    </row>
    <row r="12" spans="2:14" s="49" customFormat="1" ht="50" customHeight="1" x14ac:dyDescent="0.35">
      <c r="B12" s="41" t="s">
        <v>23</v>
      </c>
      <c r="C12" s="42" t="s">
        <v>42</v>
      </c>
      <c r="D12" s="57" t="s">
        <v>121</v>
      </c>
      <c r="E12" s="57" t="s">
        <v>106</v>
      </c>
      <c r="F12" s="57" t="s">
        <v>86</v>
      </c>
      <c r="G12" s="57" t="s">
        <v>122</v>
      </c>
      <c r="H12" s="61">
        <v>1</v>
      </c>
      <c r="I12" s="62">
        <v>1663.1</v>
      </c>
      <c r="J12" s="94" t="s">
        <v>123</v>
      </c>
      <c r="K12" s="94">
        <v>1</v>
      </c>
      <c r="L12" s="36">
        <v>1460</v>
      </c>
      <c r="M12" s="93">
        <v>7268.4902010000005</v>
      </c>
      <c r="N12" s="57"/>
    </row>
    <row r="13" spans="2:14" s="49" customFormat="1" ht="50" customHeight="1" x14ac:dyDescent="0.35">
      <c r="B13" s="41" t="s">
        <v>23</v>
      </c>
      <c r="C13" s="42" t="s">
        <v>42</v>
      </c>
      <c r="D13" s="57" t="s">
        <v>124</v>
      </c>
      <c r="E13" s="57" t="s">
        <v>106</v>
      </c>
      <c r="F13" s="57" t="s">
        <v>86</v>
      </c>
      <c r="G13" s="57" t="s">
        <v>125</v>
      </c>
      <c r="H13" s="57" t="s">
        <v>126</v>
      </c>
      <c r="I13" s="62">
        <v>223.2</v>
      </c>
      <c r="J13" s="57" t="s">
        <v>125</v>
      </c>
      <c r="K13" s="57" t="s">
        <v>126</v>
      </c>
      <c r="L13" s="36">
        <v>1460</v>
      </c>
      <c r="M13" s="93">
        <v>900.61199999999985</v>
      </c>
      <c r="N13" s="57" t="s">
        <v>128</v>
      </c>
    </row>
    <row r="14" spans="2:14" s="49" customFormat="1" ht="50" customHeight="1" x14ac:dyDescent="0.35">
      <c r="B14" s="41" t="s">
        <v>23</v>
      </c>
      <c r="C14" s="42" t="s">
        <v>42</v>
      </c>
      <c r="D14" s="41" t="s">
        <v>129</v>
      </c>
      <c r="E14" s="41" t="s">
        <v>130</v>
      </c>
      <c r="F14" s="41" t="s">
        <v>86</v>
      </c>
      <c r="G14" s="95" t="s">
        <v>108</v>
      </c>
      <c r="H14" s="96">
        <v>5</v>
      </c>
      <c r="I14" s="97">
        <v>2240</v>
      </c>
      <c r="J14" s="95" t="s">
        <v>127</v>
      </c>
      <c r="K14" s="95">
        <f>SUM(H14:H14)</f>
        <v>5</v>
      </c>
      <c r="L14" s="36">
        <v>1460</v>
      </c>
      <c r="M14" s="93">
        <v>6105</v>
      </c>
      <c r="N14" s="98"/>
    </row>
    <row r="15" spans="2:14" s="49" customFormat="1" ht="40" customHeight="1" x14ac:dyDescent="0.35">
      <c r="B15" s="42" t="s">
        <v>33</v>
      </c>
      <c r="C15" s="42" t="s">
        <v>24</v>
      </c>
      <c r="D15" s="43" t="s">
        <v>135</v>
      </c>
      <c r="E15" s="42" t="s">
        <v>106</v>
      </c>
      <c r="F15" s="43" t="s">
        <v>19</v>
      </c>
      <c r="G15" s="46" t="s">
        <v>131</v>
      </c>
      <c r="H15" s="41">
        <v>1</v>
      </c>
      <c r="I15" s="47"/>
      <c r="J15" s="45"/>
      <c r="K15" s="28">
        <v>1</v>
      </c>
      <c r="L15" s="36">
        <v>1460</v>
      </c>
      <c r="M15" s="93">
        <v>0</v>
      </c>
      <c r="N15" s="46" t="s">
        <v>136</v>
      </c>
    </row>
    <row r="16" spans="2:14" ht="40" customHeight="1" x14ac:dyDescent="0.35">
      <c r="B16" s="42" t="s">
        <v>33</v>
      </c>
      <c r="C16" s="42" t="s">
        <v>24</v>
      </c>
      <c r="D16" s="43" t="s">
        <v>137</v>
      </c>
      <c r="E16" s="45" t="s">
        <v>106</v>
      </c>
      <c r="F16" s="43" t="s">
        <v>46</v>
      </c>
      <c r="G16" s="46" t="s">
        <v>132</v>
      </c>
      <c r="H16" s="41">
        <v>0.72</v>
      </c>
      <c r="I16" s="68">
        <v>480</v>
      </c>
      <c r="J16" s="45"/>
      <c r="K16" s="28">
        <v>0.8</v>
      </c>
      <c r="L16" s="36">
        <v>1460</v>
      </c>
      <c r="M16" s="32">
        <v>480</v>
      </c>
      <c r="N16" s="46"/>
    </row>
    <row r="17" spans="2:14" ht="40" customHeight="1" x14ac:dyDescent="0.35">
      <c r="B17" s="42" t="s">
        <v>23</v>
      </c>
      <c r="C17" s="42" t="s">
        <v>42</v>
      </c>
      <c r="D17" s="42" t="s">
        <v>138</v>
      </c>
      <c r="E17" s="42" t="s">
        <v>106</v>
      </c>
      <c r="F17" s="42" t="s">
        <v>19</v>
      </c>
      <c r="G17" s="44" t="s">
        <v>112</v>
      </c>
      <c r="H17" s="41">
        <v>100</v>
      </c>
      <c r="I17" s="29">
        <v>1856.0540000000001</v>
      </c>
      <c r="J17" s="45" t="s">
        <v>112</v>
      </c>
      <c r="K17" s="45">
        <v>100</v>
      </c>
      <c r="L17" s="36">
        <v>1460</v>
      </c>
      <c r="M17" s="32">
        <v>7556.0540000000001</v>
      </c>
      <c r="N17" s="48"/>
    </row>
    <row r="18" spans="2:14" ht="40" customHeight="1" x14ac:dyDescent="0.35">
      <c r="B18" s="42" t="s">
        <v>23</v>
      </c>
      <c r="C18" s="42" t="s">
        <v>42</v>
      </c>
      <c r="D18" s="42" t="s">
        <v>139</v>
      </c>
      <c r="E18" s="42" t="s">
        <v>106</v>
      </c>
      <c r="F18" s="42" t="s">
        <v>19</v>
      </c>
      <c r="G18" s="60" t="s">
        <v>140</v>
      </c>
      <c r="H18" s="46" t="s">
        <v>141</v>
      </c>
      <c r="I18" s="29">
        <v>7492.2039999999997</v>
      </c>
      <c r="J18" s="46" t="s">
        <v>143</v>
      </c>
      <c r="K18" s="46" t="s">
        <v>142</v>
      </c>
      <c r="L18" s="36">
        <v>1460</v>
      </c>
      <c r="M18" s="32">
        <v>41362.203999999998</v>
      </c>
      <c r="N18" s="48"/>
    </row>
    <row r="19" spans="2:14" ht="40" customHeight="1" x14ac:dyDescent="0.35">
      <c r="B19" s="42" t="s">
        <v>23</v>
      </c>
      <c r="C19" s="42" t="s">
        <v>14</v>
      </c>
      <c r="D19" s="42" t="s">
        <v>144</v>
      </c>
      <c r="E19" s="42" t="s">
        <v>106</v>
      </c>
      <c r="F19" s="42" t="s">
        <v>19</v>
      </c>
      <c r="G19" s="60" t="s">
        <v>145</v>
      </c>
      <c r="H19" s="46" t="s">
        <v>146</v>
      </c>
      <c r="I19" s="30">
        <v>1400</v>
      </c>
      <c r="J19" s="46" t="s">
        <v>147</v>
      </c>
      <c r="K19" s="46" t="s">
        <v>148</v>
      </c>
      <c r="L19" s="36">
        <v>1460</v>
      </c>
      <c r="M19" s="32">
        <v>2144.83</v>
      </c>
      <c r="N19" s="48"/>
    </row>
    <row r="20" spans="2:14" ht="40" customHeight="1" x14ac:dyDescent="0.35">
      <c r="B20" s="42" t="s">
        <v>23</v>
      </c>
      <c r="C20" s="42" t="s">
        <v>14</v>
      </c>
      <c r="D20" s="42" t="s">
        <v>149</v>
      </c>
      <c r="E20" s="42" t="s">
        <v>106</v>
      </c>
      <c r="F20" s="42" t="s">
        <v>19</v>
      </c>
      <c r="G20" s="44" t="s">
        <v>112</v>
      </c>
      <c r="H20" s="41">
        <v>100</v>
      </c>
      <c r="I20" s="31">
        <v>2150</v>
      </c>
      <c r="J20" s="45" t="s">
        <v>112</v>
      </c>
      <c r="K20" s="45">
        <v>100</v>
      </c>
      <c r="L20" s="36">
        <v>1460</v>
      </c>
      <c r="M20" s="32">
        <v>17150</v>
      </c>
      <c r="N20" s="48"/>
    </row>
    <row r="21" spans="2:14" ht="40" customHeight="1" x14ac:dyDescent="0.35">
      <c r="B21" s="41" t="s">
        <v>23</v>
      </c>
      <c r="C21" s="41" t="s">
        <v>42</v>
      </c>
      <c r="D21" s="69" t="s">
        <v>150</v>
      </c>
      <c r="E21" s="42" t="s">
        <v>106</v>
      </c>
      <c r="F21" s="41" t="s">
        <v>82</v>
      </c>
      <c r="G21" s="41" t="s">
        <v>108</v>
      </c>
      <c r="H21" s="41">
        <v>1</v>
      </c>
      <c r="I21" s="41">
        <v>238</v>
      </c>
      <c r="J21" s="41" t="s">
        <v>108</v>
      </c>
      <c r="K21" s="41">
        <f>SUBTOTAL(9,H21:H21)</f>
        <v>1</v>
      </c>
      <c r="L21" s="36">
        <v>0</v>
      </c>
      <c r="M21" s="32">
        <v>595</v>
      </c>
      <c r="N21" s="57" t="s">
        <v>151</v>
      </c>
    </row>
    <row r="22" spans="2:14" ht="40" customHeight="1" x14ac:dyDescent="0.35">
      <c r="B22" s="45" t="s">
        <v>33</v>
      </c>
      <c r="C22" s="46" t="s">
        <v>24</v>
      </c>
      <c r="D22" s="48" t="s">
        <v>152</v>
      </c>
      <c r="E22" s="46" t="s">
        <v>18</v>
      </c>
      <c r="F22" s="45" t="s">
        <v>46</v>
      </c>
      <c r="G22" s="46" t="s">
        <v>153</v>
      </c>
      <c r="H22" s="33">
        <v>0.48499999999999999</v>
      </c>
      <c r="I22" s="68">
        <v>300</v>
      </c>
      <c r="J22" s="45"/>
      <c r="K22" s="45"/>
      <c r="L22" s="36">
        <v>1095</v>
      </c>
      <c r="M22" s="32">
        <v>1143</v>
      </c>
      <c r="N22" s="46"/>
    </row>
    <row r="23" spans="2:14" ht="40" customHeight="1" x14ac:dyDescent="0.35">
      <c r="B23" s="45" t="s">
        <v>33</v>
      </c>
      <c r="C23" s="46" t="s">
        <v>24</v>
      </c>
      <c r="D23" s="48" t="s">
        <v>154</v>
      </c>
      <c r="E23" s="46" t="s">
        <v>134</v>
      </c>
      <c r="F23" s="45" t="s">
        <v>46</v>
      </c>
      <c r="G23" s="46" t="s">
        <v>133</v>
      </c>
      <c r="H23" s="68">
        <v>5700</v>
      </c>
      <c r="I23" s="68">
        <v>4468</v>
      </c>
      <c r="J23" s="45"/>
      <c r="K23" s="45"/>
      <c r="L23" s="36">
        <v>1460</v>
      </c>
      <c r="M23" s="32">
        <v>26094</v>
      </c>
      <c r="N23" s="46"/>
    </row>
    <row r="24" spans="2:14" ht="40" customHeight="1" x14ac:dyDescent="0.35">
      <c r="B24" s="45" t="s">
        <v>33</v>
      </c>
      <c r="C24" s="46" t="s">
        <v>24</v>
      </c>
      <c r="D24" s="72" t="s">
        <v>156</v>
      </c>
      <c r="E24" s="45" t="s">
        <v>134</v>
      </c>
      <c r="F24" s="45" t="s">
        <v>46</v>
      </c>
      <c r="G24" s="46" t="s">
        <v>155</v>
      </c>
      <c r="H24" s="68">
        <v>16382</v>
      </c>
      <c r="I24" s="68">
        <v>3586</v>
      </c>
      <c r="J24" s="45"/>
      <c r="K24" s="45"/>
      <c r="L24" s="36">
        <v>1460</v>
      </c>
      <c r="M24" s="32">
        <v>17438</v>
      </c>
      <c r="N24" s="46"/>
    </row>
    <row r="25" spans="2:14" ht="40" customHeight="1" x14ac:dyDescent="0.35">
      <c r="B25" s="45" t="s">
        <v>33</v>
      </c>
      <c r="C25" s="46" t="s">
        <v>24</v>
      </c>
      <c r="D25" s="72" t="s">
        <v>157</v>
      </c>
      <c r="E25" s="45" t="s">
        <v>134</v>
      </c>
      <c r="F25" s="45" t="s">
        <v>46</v>
      </c>
      <c r="G25" s="46" t="s">
        <v>155</v>
      </c>
      <c r="H25" s="68">
        <v>26827</v>
      </c>
      <c r="I25" s="68"/>
      <c r="J25" s="45"/>
      <c r="K25" s="45"/>
      <c r="L25" s="36">
        <v>1460</v>
      </c>
      <c r="M25" s="32">
        <v>0</v>
      </c>
      <c r="N25" s="46"/>
    </row>
    <row r="26" spans="2:14" ht="40" customHeight="1" x14ac:dyDescent="0.35">
      <c r="B26" s="45" t="s">
        <v>33</v>
      </c>
      <c r="C26" s="46" t="s">
        <v>24</v>
      </c>
      <c r="D26" s="72" t="s">
        <v>158</v>
      </c>
      <c r="E26" s="45" t="s">
        <v>134</v>
      </c>
      <c r="F26" s="45" t="s">
        <v>46</v>
      </c>
      <c r="G26" s="46" t="s">
        <v>155</v>
      </c>
      <c r="H26" s="68">
        <v>5658</v>
      </c>
      <c r="I26" s="68">
        <v>1564.5824254842109</v>
      </c>
      <c r="J26" s="45"/>
      <c r="K26" s="45"/>
      <c r="L26" s="36">
        <v>1095</v>
      </c>
      <c r="M26" s="32">
        <v>4829.1648519684222</v>
      </c>
      <c r="N26" s="43"/>
    </row>
    <row r="27" spans="2:14" ht="40" customHeight="1" x14ac:dyDescent="0.35">
      <c r="B27" s="45" t="s">
        <v>33</v>
      </c>
      <c r="C27" s="46" t="s">
        <v>24</v>
      </c>
      <c r="D27" s="72" t="s">
        <v>159</v>
      </c>
      <c r="E27" s="45" t="s">
        <v>134</v>
      </c>
      <c r="F27" s="45" t="s">
        <v>46</v>
      </c>
      <c r="G27" s="46" t="s">
        <v>155</v>
      </c>
      <c r="H27" s="68">
        <v>3800</v>
      </c>
      <c r="I27" s="68"/>
      <c r="J27" s="45"/>
      <c r="K27" s="45"/>
      <c r="L27" s="36">
        <v>1460</v>
      </c>
      <c r="M27" s="32">
        <v>0</v>
      </c>
      <c r="N27" s="46"/>
    </row>
    <row r="28" spans="2:14" ht="40" customHeight="1" x14ac:dyDescent="0.35">
      <c r="B28" s="45" t="s">
        <v>33</v>
      </c>
      <c r="C28" s="46" t="s">
        <v>24</v>
      </c>
      <c r="D28" s="72" t="s">
        <v>160</v>
      </c>
      <c r="E28" s="45" t="s">
        <v>134</v>
      </c>
      <c r="F28" s="45" t="s">
        <v>46</v>
      </c>
      <c r="G28" s="46" t="s">
        <v>155</v>
      </c>
      <c r="H28" s="68">
        <v>7277</v>
      </c>
      <c r="I28" s="68">
        <v>6615</v>
      </c>
      <c r="J28" s="45"/>
      <c r="K28" s="45"/>
      <c r="L28" s="36">
        <v>1460</v>
      </c>
      <c r="M28" s="32">
        <v>36693</v>
      </c>
      <c r="N28" s="46"/>
    </row>
    <row r="29" spans="2:14" ht="40" customHeight="1" x14ac:dyDescent="0.35">
      <c r="B29" s="45" t="s">
        <v>33</v>
      </c>
      <c r="C29" s="46" t="s">
        <v>24</v>
      </c>
      <c r="D29" s="72" t="s">
        <v>161</v>
      </c>
      <c r="E29" s="45" t="s">
        <v>134</v>
      </c>
      <c r="F29" s="45" t="s">
        <v>46</v>
      </c>
      <c r="G29" s="46" t="s">
        <v>155</v>
      </c>
      <c r="H29" s="68">
        <v>453</v>
      </c>
      <c r="I29" s="68"/>
      <c r="J29" s="45"/>
      <c r="K29" s="45"/>
      <c r="L29" s="36">
        <v>1460</v>
      </c>
      <c r="M29" s="32">
        <v>0</v>
      </c>
      <c r="N29" s="46"/>
    </row>
    <row r="30" spans="2:14" ht="40" customHeight="1" x14ac:dyDescent="0.35">
      <c r="B30" s="43" t="s">
        <v>23</v>
      </c>
      <c r="C30" s="43" t="s">
        <v>42</v>
      </c>
      <c r="D30" s="48" t="s">
        <v>162</v>
      </c>
      <c r="E30" s="43" t="s">
        <v>106</v>
      </c>
      <c r="F30" s="43" t="s">
        <v>46</v>
      </c>
      <c r="G30" s="60" t="s">
        <v>108</v>
      </c>
      <c r="H30" s="60">
        <v>5</v>
      </c>
      <c r="I30" s="63">
        <v>7721</v>
      </c>
      <c r="J30" s="60" t="s">
        <v>108</v>
      </c>
      <c r="K30" s="60">
        <f>SUM(H30:H30)</f>
        <v>5</v>
      </c>
      <c r="L30" s="36">
        <v>970</v>
      </c>
      <c r="M30" s="32">
        <v>18939</v>
      </c>
      <c r="N30" s="43"/>
    </row>
    <row r="31" spans="2:14" ht="40" customHeight="1" x14ac:dyDescent="0.35">
      <c r="B31" s="65" t="s">
        <v>23</v>
      </c>
      <c r="C31" s="65" t="s">
        <v>42</v>
      </c>
      <c r="D31" s="73" t="s">
        <v>163</v>
      </c>
      <c r="E31" s="42" t="s">
        <v>164</v>
      </c>
      <c r="F31" s="65" t="s">
        <v>82</v>
      </c>
      <c r="G31" s="73" t="s">
        <v>108</v>
      </c>
      <c r="H31" s="73">
        <v>2</v>
      </c>
      <c r="I31" s="63">
        <v>9864</v>
      </c>
      <c r="J31" s="60" t="s">
        <v>108</v>
      </c>
      <c r="K31" s="60">
        <f>SUM(H31:H31)</f>
        <v>2</v>
      </c>
      <c r="L31" s="36">
        <v>365</v>
      </c>
      <c r="M31" s="32">
        <v>9864</v>
      </c>
      <c r="N31" s="43"/>
    </row>
    <row r="32" spans="2:14" ht="40" customHeight="1" x14ac:dyDescent="0.35">
      <c r="B32" s="58" t="s">
        <v>13</v>
      </c>
      <c r="C32" s="58" t="s">
        <v>54</v>
      </c>
      <c r="D32" s="58" t="s">
        <v>165</v>
      </c>
      <c r="E32" s="75"/>
      <c r="F32" s="75"/>
      <c r="G32" s="66" t="s">
        <v>108</v>
      </c>
      <c r="H32" s="59">
        <v>3</v>
      </c>
      <c r="I32" s="76">
        <v>8717</v>
      </c>
      <c r="J32" s="59" t="s">
        <v>108</v>
      </c>
      <c r="K32" s="66">
        <v>4</v>
      </c>
      <c r="L32" s="36">
        <v>730</v>
      </c>
      <c r="M32" s="32">
        <v>8717</v>
      </c>
      <c r="N32" s="67"/>
    </row>
    <row r="33" spans="2:14" ht="40" customHeight="1" x14ac:dyDescent="0.35">
      <c r="B33" s="58" t="s">
        <v>13</v>
      </c>
      <c r="C33" s="58" t="s">
        <v>54</v>
      </c>
      <c r="D33" s="58" t="s">
        <v>166</v>
      </c>
      <c r="E33" s="42" t="s">
        <v>114</v>
      </c>
      <c r="F33" s="42" t="s">
        <v>84</v>
      </c>
      <c r="G33" s="56" t="s">
        <v>108</v>
      </c>
      <c r="H33" s="59">
        <v>3</v>
      </c>
      <c r="I33" s="76">
        <v>150</v>
      </c>
      <c r="J33" s="59" t="s">
        <v>108</v>
      </c>
      <c r="K33" s="66">
        <v>3</v>
      </c>
      <c r="L33" s="36">
        <v>730</v>
      </c>
      <c r="M33" s="32">
        <v>150</v>
      </c>
      <c r="N33" s="67"/>
    </row>
    <row r="34" spans="2:14" ht="40" customHeight="1" x14ac:dyDescent="0.35">
      <c r="B34" s="58" t="s">
        <v>13</v>
      </c>
      <c r="C34" s="58" t="s">
        <v>54</v>
      </c>
      <c r="D34" s="58" t="s">
        <v>167</v>
      </c>
      <c r="E34" s="42"/>
      <c r="F34" s="42"/>
      <c r="G34" s="56" t="s">
        <v>108</v>
      </c>
      <c r="H34" s="66">
        <v>2</v>
      </c>
      <c r="I34" s="76">
        <v>650</v>
      </c>
      <c r="J34" s="59" t="s">
        <v>108</v>
      </c>
      <c r="K34" s="66">
        <v>3</v>
      </c>
      <c r="L34" s="36">
        <v>730</v>
      </c>
      <c r="M34" s="32">
        <v>650</v>
      </c>
      <c r="N34" s="67"/>
    </row>
    <row r="35" spans="2:14" ht="40" customHeight="1" x14ac:dyDescent="0.35">
      <c r="B35" s="43" t="s">
        <v>168</v>
      </c>
      <c r="C35" s="58" t="s">
        <v>54</v>
      </c>
      <c r="D35" s="43" t="s">
        <v>169</v>
      </c>
      <c r="E35" s="42" t="s">
        <v>114</v>
      </c>
      <c r="F35" s="42" t="s">
        <v>84</v>
      </c>
      <c r="G35" s="60" t="s">
        <v>108</v>
      </c>
      <c r="H35" s="60">
        <v>3</v>
      </c>
      <c r="I35" s="64">
        <v>1200</v>
      </c>
      <c r="J35" s="43" t="s">
        <v>108</v>
      </c>
      <c r="K35" s="77" t="e">
        <f>+H35+#REF!+#REF!+#REF!</f>
        <v>#REF!</v>
      </c>
      <c r="L35" s="36">
        <v>1460</v>
      </c>
      <c r="M35" s="32">
        <v>4800</v>
      </c>
      <c r="N35" s="48"/>
    </row>
    <row r="36" spans="2:14" ht="40" customHeight="1" x14ac:dyDescent="0.35">
      <c r="B36" s="43" t="s">
        <v>168</v>
      </c>
      <c r="C36" s="58" t="s">
        <v>54</v>
      </c>
      <c r="D36" s="43" t="s">
        <v>170</v>
      </c>
      <c r="E36" s="42" t="s">
        <v>114</v>
      </c>
      <c r="F36" s="42" t="s">
        <v>84</v>
      </c>
      <c r="G36" s="60" t="s">
        <v>108</v>
      </c>
      <c r="H36" s="46">
        <v>5</v>
      </c>
      <c r="I36" s="64">
        <v>3500</v>
      </c>
      <c r="J36" s="43" t="s">
        <v>108</v>
      </c>
      <c r="K36" s="77" t="e">
        <f>+#REF!+H36+#REF!+#REF!+#REF!+#REF!</f>
        <v>#REF!</v>
      </c>
      <c r="L36" s="36">
        <v>1460</v>
      </c>
      <c r="M36" s="32">
        <v>14903</v>
      </c>
      <c r="N36" s="48"/>
    </row>
    <row r="37" spans="2:14" ht="40" customHeight="1" x14ac:dyDescent="0.35">
      <c r="B37" s="43" t="s">
        <v>168</v>
      </c>
      <c r="C37" s="58" t="s">
        <v>54</v>
      </c>
      <c r="D37" s="42" t="s">
        <v>171</v>
      </c>
      <c r="E37" s="42" t="s">
        <v>114</v>
      </c>
      <c r="F37" s="42" t="s">
        <v>84</v>
      </c>
      <c r="G37" s="60" t="s">
        <v>108</v>
      </c>
      <c r="H37" s="77">
        <v>2</v>
      </c>
      <c r="I37" s="64">
        <v>30</v>
      </c>
      <c r="J37" s="43" t="s">
        <v>108</v>
      </c>
      <c r="K37" s="77" t="e">
        <f>+#REF!+H37+#REF!+#REF!+#REF!+#REF!</f>
        <v>#REF!</v>
      </c>
      <c r="L37" s="36">
        <v>1460</v>
      </c>
      <c r="M37" s="32">
        <v>120</v>
      </c>
      <c r="N37" s="48"/>
    </row>
    <row r="38" spans="2:14" ht="40" customHeight="1" x14ac:dyDescent="0.35">
      <c r="B38" s="82" t="s">
        <v>23</v>
      </c>
      <c r="C38" s="82" t="s">
        <v>48</v>
      </c>
      <c r="D38" s="82" t="s">
        <v>173</v>
      </c>
      <c r="E38" s="82" t="s">
        <v>172</v>
      </c>
      <c r="F38" s="82" t="s">
        <v>74</v>
      </c>
      <c r="G38" s="82" t="s">
        <v>172</v>
      </c>
      <c r="H38" s="82" t="s">
        <v>172</v>
      </c>
      <c r="I38" s="82" t="s">
        <v>172</v>
      </c>
      <c r="J38" s="82" t="s">
        <v>172</v>
      </c>
      <c r="K38" s="82" t="s">
        <v>172</v>
      </c>
      <c r="L38" s="36">
        <v>0</v>
      </c>
      <c r="M38" s="32">
        <v>0</v>
      </c>
      <c r="N38" s="82"/>
    </row>
    <row r="39" spans="2:14" ht="40" customHeight="1" x14ac:dyDescent="0.35">
      <c r="B39" s="82" t="s">
        <v>23</v>
      </c>
      <c r="C39" s="82" t="s">
        <v>48</v>
      </c>
      <c r="D39" s="82" t="s">
        <v>174</v>
      </c>
      <c r="E39" s="82" t="s">
        <v>172</v>
      </c>
      <c r="F39" s="82" t="s">
        <v>74</v>
      </c>
      <c r="G39" s="82" t="s">
        <v>172</v>
      </c>
      <c r="H39" s="82" t="s">
        <v>172</v>
      </c>
      <c r="I39" s="82" t="s">
        <v>175</v>
      </c>
      <c r="J39" s="82" t="s">
        <v>172</v>
      </c>
      <c r="K39" s="82" t="s">
        <v>172</v>
      </c>
      <c r="L39" s="36">
        <v>0</v>
      </c>
      <c r="M39" s="32">
        <v>0</v>
      </c>
      <c r="N39" s="82"/>
    </row>
    <row r="40" spans="2:14" ht="40" customHeight="1" x14ac:dyDescent="0.35">
      <c r="B40" s="82" t="s">
        <v>23</v>
      </c>
      <c r="C40" s="82" t="s">
        <v>48</v>
      </c>
      <c r="D40" s="82" t="s">
        <v>176</v>
      </c>
      <c r="E40" s="82" t="s">
        <v>172</v>
      </c>
      <c r="F40" s="82" t="s">
        <v>74</v>
      </c>
      <c r="G40" s="82" t="s">
        <v>172</v>
      </c>
      <c r="H40" s="82" t="s">
        <v>172</v>
      </c>
      <c r="I40" s="82" t="s">
        <v>177</v>
      </c>
      <c r="J40" s="82" t="s">
        <v>172</v>
      </c>
      <c r="K40" s="82" t="s">
        <v>172</v>
      </c>
      <c r="L40" s="36">
        <v>0</v>
      </c>
      <c r="M40" s="32">
        <v>0</v>
      </c>
      <c r="N40" s="82"/>
    </row>
    <row r="41" spans="2:14" ht="40" customHeight="1" x14ac:dyDescent="0.35">
      <c r="B41" s="42" t="s">
        <v>33</v>
      </c>
      <c r="C41" s="43" t="s">
        <v>34</v>
      </c>
      <c r="D41" s="43" t="s">
        <v>179</v>
      </c>
      <c r="E41" s="43" t="s">
        <v>18</v>
      </c>
      <c r="F41" s="42" t="s">
        <v>52</v>
      </c>
      <c r="G41" s="44" t="s">
        <v>108</v>
      </c>
      <c r="H41" s="46">
        <v>1</v>
      </c>
      <c r="I41" s="47">
        <v>553</v>
      </c>
      <c r="J41" s="45" t="s">
        <v>178</v>
      </c>
      <c r="K41" s="45">
        <v>1</v>
      </c>
      <c r="L41" s="36">
        <v>1460</v>
      </c>
      <c r="M41" s="32">
        <v>2393</v>
      </c>
      <c r="N41" s="48"/>
    </row>
    <row r="42" spans="2:14" ht="40" customHeight="1" x14ac:dyDescent="0.35">
      <c r="B42" s="42" t="s">
        <v>33</v>
      </c>
      <c r="C42" s="43" t="s">
        <v>34</v>
      </c>
      <c r="D42" s="43" t="s">
        <v>180</v>
      </c>
      <c r="E42" s="43" t="s">
        <v>18</v>
      </c>
      <c r="F42" s="42" t="s">
        <v>52</v>
      </c>
      <c r="G42" s="44" t="s">
        <v>108</v>
      </c>
      <c r="H42" s="46">
        <v>1</v>
      </c>
      <c r="I42" s="47">
        <v>22759</v>
      </c>
      <c r="J42" s="45" t="s">
        <v>181</v>
      </c>
      <c r="K42" s="45">
        <v>1</v>
      </c>
      <c r="L42" s="36">
        <v>1460</v>
      </c>
      <c r="M42" s="32">
        <v>98502.789379588008</v>
      </c>
      <c r="N42" s="48"/>
    </row>
    <row r="43" spans="2:14" x14ac:dyDescent="0.35">
      <c r="B43" s="83" t="s">
        <v>23</v>
      </c>
      <c r="C43" s="83" t="s">
        <v>42</v>
      </c>
      <c r="D43" s="83" t="s">
        <v>182</v>
      </c>
      <c r="E43" s="83" t="s">
        <v>106</v>
      </c>
      <c r="F43" s="83" t="s">
        <v>70</v>
      </c>
      <c r="G43" s="83" t="s">
        <v>183</v>
      </c>
      <c r="H43" s="83">
        <v>9</v>
      </c>
      <c r="I43" s="84">
        <v>343686</v>
      </c>
      <c r="J43" s="83" t="s">
        <v>172</v>
      </c>
      <c r="K43" s="83" t="s">
        <v>172</v>
      </c>
      <c r="L43" s="36">
        <v>0</v>
      </c>
      <c r="M43" s="32">
        <v>343686</v>
      </c>
      <c r="N43" s="88"/>
    </row>
    <row r="44" spans="2:14" x14ac:dyDescent="0.35">
      <c r="B44" s="85" t="s">
        <v>23</v>
      </c>
      <c r="C44" s="85" t="s">
        <v>42</v>
      </c>
      <c r="D44" s="86" t="s">
        <v>184</v>
      </c>
      <c r="E44" s="85" t="s">
        <v>134</v>
      </c>
      <c r="F44" s="85" t="s">
        <v>70</v>
      </c>
      <c r="G44" s="85" t="s">
        <v>172</v>
      </c>
      <c r="H44" s="85" t="s">
        <v>172</v>
      </c>
      <c r="I44" s="85">
        <v>70</v>
      </c>
      <c r="J44" s="85" t="s">
        <v>172</v>
      </c>
      <c r="K44" s="85" t="s">
        <v>172</v>
      </c>
      <c r="L44" s="36">
        <v>0</v>
      </c>
      <c r="M44" s="32">
        <v>70</v>
      </c>
      <c r="N44" s="89"/>
    </row>
    <row r="45" spans="2:14" x14ac:dyDescent="0.35">
      <c r="B45" s="85" t="s">
        <v>23</v>
      </c>
      <c r="C45" s="85" t="s">
        <v>42</v>
      </c>
      <c r="D45" s="86" t="s">
        <v>185</v>
      </c>
      <c r="E45" s="85" t="s">
        <v>114</v>
      </c>
      <c r="F45" s="85" t="s">
        <v>70</v>
      </c>
      <c r="G45" s="85" t="s">
        <v>172</v>
      </c>
      <c r="H45" s="85" t="s">
        <v>172</v>
      </c>
      <c r="I45" s="85">
        <v>507</v>
      </c>
      <c r="J45" s="85" t="s">
        <v>172</v>
      </c>
      <c r="K45" s="85" t="s">
        <v>172</v>
      </c>
      <c r="L45" s="36">
        <v>0</v>
      </c>
      <c r="M45" s="32">
        <v>507</v>
      </c>
      <c r="N45" s="82"/>
    </row>
    <row r="46" spans="2:14" x14ac:dyDescent="0.35">
      <c r="B46" s="85" t="s">
        <v>23</v>
      </c>
      <c r="C46" s="85" t="s">
        <v>42</v>
      </c>
      <c r="D46" s="86" t="s">
        <v>186</v>
      </c>
      <c r="E46" s="85" t="s">
        <v>134</v>
      </c>
      <c r="F46" s="85" t="s">
        <v>70</v>
      </c>
      <c r="G46" s="85" t="s">
        <v>183</v>
      </c>
      <c r="H46" s="85" t="s">
        <v>172</v>
      </c>
      <c r="I46" s="85">
        <v>25920</v>
      </c>
      <c r="J46" s="85" t="s">
        <v>172</v>
      </c>
      <c r="K46" s="85" t="s">
        <v>172</v>
      </c>
      <c r="L46" s="36">
        <v>0</v>
      </c>
      <c r="M46" s="32">
        <v>25920</v>
      </c>
      <c r="N46" s="82"/>
    </row>
    <row r="47" spans="2:14" ht="30" customHeight="1" x14ac:dyDescent="0.35">
      <c r="B47" s="43" t="s">
        <v>23</v>
      </c>
      <c r="C47" s="43" t="s">
        <v>48</v>
      </c>
      <c r="D47" s="43" t="s">
        <v>187</v>
      </c>
      <c r="E47" s="43" t="s">
        <v>114</v>
      </c>
      <c r="F47" s="43" t="s">
        <v>62</v>
      </c>
      <c r="G47" s="60" t="s">
        <v>108</v>
      </c>
      <c r="H47" s="46">
        <v>3</v>
      </c>
      <c r="I47" s="71">
        <v>10000</v>
      </c>
      <c r="J47" s="43" t="s">
        <v>108</v>
      </c>
      <c r="K47" s="46">
        <v>10</v>
      </c>
      <c r="L47" s="36">
        <v>730</v>
      </c>
      <c r="M47" s="32">
        <v>10000</v>
      </c>
      <c r="N47" s="78"/>
    </row>
    <row r="48" spans="2:14" ht="40" customHeight="1" x14ac:dyDescent="0.35">
      <c r="B48" s="42" t="s">
        <v>13</v>
      </c>
      <c r="C48" s="43" t="s">
        <v>59</v>
      </c>
      <c r="D48" s="42" t="s">
        <v>188</v>
      </c>
      <c r="E48" s="42" t="s">
        <v>106</v>
      </c>
      <c r="F48" s="42" t="s">
        <v>72</v>
      </c>
      <c r="G48" s="44" t="s">
        <v>108</v>
      </c>
      <c r="H48" s="44">
        <v>4</v>
      </c>
      <c r="I48" s="47">
        <v>482</v>
      </c>
      <c r="J48" s="44" t="s">
        <v>108</v>
      </c>
      <c r="K48" s="44">
        <f t="shared" ref="K48:K61" si="0">SUM(H48:H48)</f>
        <v>4</v>
      </c>
      <c r="L48" s="36">
        <v>1460</v>
      </c>
      <c r="M48" s="32">
        <v>2794</v>
      </c>
      <c r="N48" s="48"/>
    </row>
    <row r="49" spans="2:14" s="49" customFormat="1" ht="40" customHeight="1" x14ac:dyDescent="0.35">
      <c r="B49" s="42" t="s">
        <v>13</v>
      </c>
      <c r="C49" s="43" t="s">
        <v>54</v>
      </c>
      <c r="D49" s="42" t="s">
        <v>200</v>
      </c>
      <c r="E49" s="42" t="s">
        <v>106</v>
      </c>
      <c r="F49" s="42" t="s">
        <v>68</v>
      </c>
      <c r="G49" s="44" t="s">
        <v>108</v>
      </c>
      <c r="H49" s="44">
        <v>3</v>
      </c>
      <c r="I49" s="47">
        <v>16871</v>
      </c>
      <c r="J49" s="44" t="s">
        <v>108</v>
      </c>
      <c r="K49" s="44">
        <f t="shared" si="0"/>
        <v>3</v>
      </c>
      <c r="L49" s="45">
        <v>1460</v>
      </c>
      <c r="M49" s="87">
        <v>140407</v>
      </c>
      <c r="N49" s="48"/>
    </row>
    <row r="50" spans="2:14" ht="40" customHeight="1" x14ac:dyDescent="0.35">
      <c r="B50" s="43" t="s">
        <v>13</v>
      </c>
      <c r="C50" s="43" t="s">
        <v>54</v>
      </c>
      <c r="D50" s="43" t="s">
        <v>189</v>
      </c>
      <c r="E50" s="43" t="s">
        <v>114</v>
      </c>
      <c r="F50" s="43" t="s">
        <v>68</v>
      </c>
      <c r="G50" s="44" t="s">
        <v>108</v>
      </c>
      <c r="H50" s="60">
        <v>5</v>
      </c>
      <c r="I50" s="74">
        <v>720</v>
      </c>
      <c r="J50" s="44" t="s">
        <v>108</v>
      </c>
      <c r="K50" s="44">
        <f t="shared" si="0"/>
        <v>5</v>
      </c>
      <c r="L50" s="36">
        <v>1460</v>
      </c>
      <c r="M50" s="32">
        <v>3120</v>
      </c>
      <c r="N50" s="48"/>
    </row>
    <row r="51" spans="2:14" ht="40" customHeight="1" x14ac:dyDescent="0.35">
      <c r="B51" s="43" t="s">
        <v>23</v>
      </c>
      <c r="C51" s="43" t="s">
        <v>42</v>
      </c>
      <c r="D51" s="43" t="s">
        <v>129</v>
      </c>
      <c r="E51" s="43" t="s">
        <v>106</v>
      </c>
      <c r="F51" s="43" t="s">
        <v>86</v>
      </c>
      <c r="G51" s="60" t="s">
        <v>108</v>
      </c>
      <c r="H51" s="73">
        <v>5</v>
      </c>
      <c r="I51" s="79">
        <v>2060</v>
      </c>
      <c r="J51" s="60" t="s">
        <v>108</v>
      </c>
      <c r="K51" s="44">
        <f t="shared" si="0"/>
        <v>5</v>
      </c>
      <c r="L51" s="36">
        <v>1460</v>
      </c>
      <c r="M51" s="32">
        <v>6106</v>
      </c>
      <c r="N51" s="48"/>
    </row>
    <row r="52" spans="2:14" ht="40" customHeight="1" x14ac:dyDescent="0.35">
      <c r="B52" s="43" t="s">
        <v>23</v>
      </c>
      <c r="C52" s="43" t="s">
        <v>42</v>
      </c>
      <c r="D52" s="43" t="s">
        <v>190</v>
      </c>
      <c r="E52" s="43" t="s">
        <v>106</v>
      </c>
      <c r="F52" s="43" t="s">
        <v>76</v>
      </c>
      <c r="G52" s="60" t="s">
        <v>108</v>
      </c>
      <c r="H52" s="73">
        <v>3</v>
      </c>
      <c r="I52" s="79">
        <v>43539</v>
      </c>
      <c r="J52" s="60" t="s">
        <v>108</v>
      </c>
      <c r="K52" s="44">
        <f t="shared" si="0"/>
        <v>3</v>
      </c>
      <c r="L52" s="36">
        <v>1460</v>
      </c>
      <c r="M52" s="32">
        <v>60079</v>
      </c>
      <c r="N52" s="48"/>
    </row>
    <row r="53" spans="2:14" ht="40" customHeight="1" x14ac:dyDescent="0.35">
      <c r="B53" s="43" t="s">
        <v>23</v>
      </c>
      <c r="C53" s="43" t="s">
        <v>42</v>
      </c>
      <c r="D53" s="42" t="s">
        <v>191</v>
      </c>
      <c r="E53" s="43" t="s">
        <v>106</v>
      </c>
      <c r="F53" s="42" t="s">
        <v>76</v>
      </c>
      <c r="G53" s="44" t="s">
        <v>108</v>
      </c>
      <c r="H53" s="73">
        <v>13</v>
      </c>
      <c r="I53" s="79">
        <v>7450</v>
      </c>
      <c r="J53" s="44" t="s">
        <v>108</v>
      </c>
      <c r="K53" s="44">
        <f t="shared" si="0"/>
        <v>13</v>
      </c>
      <c r="L53" s="36">
        <v>730</v>
      </c>
      <c r="M53" s="32">
        <v>11750</v>
      </c>
      <c r="N53" s="48"/>
    </row>
    <row r="54" spans="2:14" ht="40" customHeight="1" x14ac:dyDescent="0.35">
      <c r="B54" s="43" t="s">
        <v>23</v>
      </c>
      <c r="C54" s="43" t="s">
        <v>42</v>
      </c>
      <c r="D54" s="42" t="s">
        <v>192</v>
      </c>
      <c r="E54" s="43" t="s">
        <v>106</v>
      </c>
      <c r="F54" s="42" t="s">
        <v>76</v>
      </c>
      <c r="G54" s="44" t="s">
        <v>108</v>
      </c>
      <c r="H54" s="73">
        <v>5</v>
      </c>
      <c r="I54" s="79">
        <v>2869</v>
      </c>
      <c r="J54" s="44" t="s">
        <v>108</v>
      </c>
      <c r="K54" s="44">
        <f t="shared" si="0"/>
        <v>5</v>
      </c>
      <c r="L54" s="36">
        <v>730</v>
      </c>
      <c r="M54" s="32">
        <v>2869</v>
      </c>
      <c r="N54" s="48"/>
    </row>
    <row r="55" spans="2:14" ht="40" customHeight="1" x14ac:dyDescent="0.35">
      <c r="B55" s="43" t="s">
        <v>23</v>
      </c>
      <c r="C55" s="43" t="s">
        <v>113</v>
      </c>
      <c r="D55" s="42" t="s">
        <v>193</v>
      </c>
      <c r="E55" s="43" t="s">
        <v>106</v>
      </c>
      <c r="F55" s="42" t="s">
        <v>68</v>
      </c>
      <c r="G55" s="44" t="s">
        <v>108</v>
      </c>
      <c r="H55" s="44">
        <v>5</v>
      </c>
      <c r="I55" s="79">
        <v>4922</v>
      </c>
      <c r="J55" s="44" t="s">
        <v>108</v>
      </c>
      <c r="K55" s="44">
        <f t="shared" si="0"/>
        <v>5</v>
      </c>
      <c r="L55" s="36">
        <v>1460</v>
      </c>
      <c r="M55" s="32">
        <v>14748</v>
      </c>
      <c r="N55" s="73"/>
    </row>
    <row r="56" spans="2:14" ht="40" customHeight="1" x14ac:dyDescent="0.35">
      <c r="B56" s="43" t="s">
        <v>23</v>
      </c>
      <c r="C56" s="43" t="s">
        <v>113</v>
      </c>
      <c r="D56" s="43" t="s">
        <v>194</v>
      </c>
      <c r="E56" s="43" t="s">
        <v>114</v>
      </c>
      <c r="F56" s="43" t="s">
        <v>68</v>
      </c>
      <c r="G56" s="44" t="s">
        <v>108</v>
      </c>
      <c r="H56" s="60">
        <v>4</v>
      </c>
      <c r="I56" s="79">
        <v>1384</v>
      </c>
      <c r="J56" s="44" t="s">
        <v>108</v>
      </c>
      <c r="K56" s="44">
        <f t="shared" si="0"/>
        <v>4</v>
      </c>
      <c r="L56" s="36">
        <v>730</v>
      </c>
      <c r="M56" s="32">
        <v>1384</v>
      </c>
      <c r="N56" s="48"/>
    </row>
    <row r="57" spans="2:14" ht="40" customHeight="1" x14ac:dyDescent="0.35">
      <c r="B57" s="43" t="s">
        <v>23</v>
      </c>
      <c r="C57" s="43" t="s">
        <v>113</v>
      </c>
      <c r="D57" s="43" t="s">
        <v>195</v>
      </c>
      <c r="E57" s="42" t="s">
        <v>106</v>
      </c>
      <c r="F57" s="43" t="s">
        <v>68</v>
      </c>
      <c r="G57" s="60" t="s">
        <v>108</v>
      </c>
      <c r="H57" s="44">
        <v>3</v>
      </c>
      <c r="I57" s="79">
        <v>333</v>
      </c>
      <c r="J57" s="44" t="s">
        <v>108</v>
      </c>
      <c r="K57" s="44">
        <f t="shared" si="0"/>
        <v>3</v>
      </c>
      <c r="L57" s="36">
        <v>1460</v>
      </c>
      <c r="M57" s="32">
        <v>5572</v>
      </c>
      <c r="N57" s="48"/>
    </row>
    <row r="58" spans="2:14" ht="40" customHeight="1" x14ac:dyDescent="0.35">
      <c r="B58" s="43" t="s">
        <v>23</v>
      </c>
      <c r="C58" s="43" t="s">
        <v>113</v>
      </c>
      <c r="D58" s="43" t="s">
        <v>196</v>
      </c>
      <c r="E58" s="42" t="s">
        <v>106</v>
      </c>
      <c r="F58" s="43" t="s">
        <v>68</v>
      </c>
      <c r="G58" s="60" t="s">
        <v>108</v>
      </c>
      <c r="H58" s="44">
        <v>2</v>
      </c>
      <c r="I58" s="79">
        <v>250</v>
      </c>
      <c r="J58" s="44" t="s">
        <v>108</v>
      </c>
      <c r="K58" s="44">
        <f t="shared" si="0"/>
        <v>2</v>
      </c>
      <c r="L58" s="36">
        <v>730</v>
      </c>
      <c r="M58" s="32">
        <v>1000</v>
      </c>
      <c r="N58" s="48"/>
    </row>
    <row r="59" spans="2:14" ht="40" customHeight="1" x14ac:dyDescent="0.35">
      <c r="B59" s="43" t="s">
        <v>23</v>
      </c>
      <c r="C59" s="43" t="s">
        <v>113</v>
      </c>
      <c r="D59" s="43" t="s">
        <v>197</v>
      </c>
      <c r="E59" s="42" t="s">
        <v>106</v>
      </c>
      <c r="F59" s="43" t="s">
        <v>68</v>
      </c>
      <c r="G59" s="60" t="s">
        <v>108</v>
      </c>
      <c r="H59" s="44">
        <v>4</v>
      </c>
      <c r="I59" s="79">
        <v>500</v>
      </c>
      <c r="J59" s="44" t="s">
        <v>108</v>
      </c>
      <c r="K59" s="44">
        <f t="shared" si="0"/>
        <v>4</v>
      </c>
      <c r="L59" s="36">
        <v>730</v>
      </c>
      <c r="M59" s="32">
        <v>1600</v>
      </c>
      <c r="N59" s="48"/>
    </row>
    <row r="60" spans="2:14" ht="40" customHeight="1" x14ac:dyDescent="0.35">
      <c r="B60" s="43" t="s">
        <v>23</v>
      </c>
      <c r="C60" s="43" t="s">
        <v>113</v>
      </c>
      <c r="D60" s="42" t="s">
        <v>198</v>
      </c>
      <c r="E60" s="42" t="s">
        <v>106</v>
      </c>
      <c r="F60" s="43" t="s">
        <v>68</v>
      </c>
      <c r="G60" s="60" t="s">
        <v>108</v>
      </c>
      <c r="H60" s="44">
        <v>1</v>
      </c>
      <c r="I60" s="79">
        <v>200</v>
      </c>
      <c r="J60" s="44" t="s">
        <v>108</v>
      </c>
      <c r="K60" s="44">
        <f t="shared" si="0"/>
        <v>1</v>
      </c>
      <c r="L60" s="36">
        <v>730</v>
      </c>
      <c r="M60" s="32">
        <v>1500</v>
      </c>
      <c r="N60" s="48"/>
    </row>
    <row r="61" spans="2:14" ht="40" customHeight="1" x14ac:dyDescent="0.35">
      <c r="B61" s="43" t="s">
        <v>23</v>
      </c>
      <c r="C61" s="43" t="s">
        <v>113</v>
      </c>
      <c r="D61" s="42" t="s">
        <v>199</v>
      </c>
      <c r="E61" s="42" t="s">
        <v>114</v>
      </c>
      <c r="F61" s="43" t="s">
        <v>68</v>
      </c>
      <c r="G61" s="60" t="s">
        <v>108</v>
      </c>
      <c r="H61" s="70">
        <v>4</v>
      </c>
      <c r="I61" s="79">
        <v>340</v>
      </c>
      <c r="J61" s="44" t="s">
        <v>108</v>
      </c>
      <c r="K61" s="44">
        <f t="shared" si="0"/>
        <v>4</v>
      </c>
      <c r="L61" s="36">
        <v>365</v>
      </c>
      <c r="M61" s="32">
        <v>3540</v>
      </c>
      <c r="N61" s="48"/>
    </row>
    <row r="62" spans="2:14" x14ac:dyDescent="0.35">
      <c r="B62" s="16"/>
      <c r="C62" s="16"/>
      <c r="D62" s="17"/>
      <c r="E62" s="12"/>
      <c r="F62" s="12"/>
      <c r="G62" s="12"/>
      <c r="H62" s="18"/>
      <c r="I62" s="18"/>
      <c r="J62" s="19"/>
      <c r="K62" s="18"/>
      <c r="L62" s="5"/>
      <c r="M62" s="5"/>
      <c r="N62" s="27"/>
    </row>
    <row r="63" spans="2:14" ht="37.5" customHeight="1" x14ac:dyDescent="0.35">
      <c r="B63" s="105" t="s">
        <v>207</v>
      </c>
      <c r="C63" s="106"/>
      <c r="D63" s="106"/>
      <c r="E63" s="106"/>
      <c r="F63" s="106"/>
      <c r="G63" s="106"/>
      <c r="H63" s="106"/>
      <c r="I63" s="106"/>
      <c r="J63" s="106"/>
      <c r="K63" s="106"/>
      <c r="L63" s="106"/>
      <c r="M63" s="106"/>
      <c r="N63" s="107"/>
    </row>
    <row r="64" spans="2:14" x14ac:dyDescent="0.35">
      <c r="B64" s="16"/>
      <c r="C64" s="16"/>
      <c r="D64" s="17"/>
      <c r="E64" s="12"/>
      <c r="F64" s="12"/>
      <c r="G64" s="12"/>
      <c r="H64" s="18"/>
      <c r="I64" s="18"/>
      <c r="J64" s="19"/>
      <c r="K64" s="18"/>
      <c r="L64" s="5"/>
      <c r="M64" s="5"/>
      <c r="N64" s="27"/>
    </row>
    <row r="65" spans="2:14" x14ac:dyDescent="0.35">
      <c r="B65" s="16"/>
      <c r="C65" s="16"/>
      <c r="D65" s="17"/>
      <c r="E65" s="12"/>
      <c r="F65" s="12"/>
      <c r="G65" s="12"/>
      <c r="H65" s="18"/>
      <c r="I65" s="18"/>
      <c r="J65" s="19"/>
      <c r="K65" s="18"/>
      <c r="L65" s="5"/>
      <c r="M65" s="5"/>
      <c r="N65" s="27"/>
    </row>
    <row r="66" spans="2:14" x14ac:dyDescent="0.35">
      <c r="B66" s="16"/>
      <c r="C66" s="16"/>
      <c r="D66" s="17"/>
      <c r="E66" s="12"/>
      <c r="F66" s="12"/>
      <c r="G66" s="12"/>
      <c r="H66" s="18"/>
      <c r="I66" s="18"/>
      <c r="J66" s="19"/>
      <c r="K66" s="18"/>
      <c r="L66" s="5"/>
      <c r="M66" s="5"/>
      <c r="N66" s="27"/>
    </row>
    <row r="67" spans="2:14" x14ac:dyDescent="0.35">
      <c r="B67" s="16"/>
      <c r="C67" s="16"/>
      <c r="D67" s="17"/>
      <c r="E67" s="12"/>
      <c r="F67" s="12"/>
      <c r="G67" s="12"/>
      <c r="H67" s="18"/>
      <c r="I67" s="18"/>
      <c r="J67" s="19"/>
      <c r="K67" s="18"/>
      <c r="L67" s="5"/>
      <c r="M67" s="5"/>
      <c r="N67" s="27"/>
    </row>
    <row r="68" spans="2:14" x14ac:dyDescent="0.35">
      <c r="B68" s="16"/>
      <c r="C68" s="16"/>
      <c r="D68" s="17"/>
      <c r="E68" s="12"/>
      <c r="F68" s="12"/>
      <c r="G68" s="12"/>
      <c r="H68" s="18"/>
      <c r="I68" s="18"/>
      <c r="J68" s="19"/>
      <c r="K68" s="18"/>
      <c r="L68" s="5"/>
      <c r="M68" s="5"/>
      <c r="N68" s="27"/>
    </row>
    <row r="69" spans="2:14" x14ac:dyDescent="0.35">
      <c r="B69" s="16"/>
      <c r="C69" s="16"/>
      <c r="D69" s="17"/>
      <c r="E69" s="12"/>
      <c r="F69" s="12"/>
      <c r="G69" s="12"/>
      <c r="H69" s="18"/>
      <c r="I69" s="18"/>
      <c r="J69" s="19"/>
      <c r="K69" s="18"/>
      <c r="L69" s="5"/>
      <c r="M69" s="5"/>
      <c r="N69" s="27"/>
    </row>
    <row r="70" spans="2:14" x14ac:dyDescent="0.35">
      <c r="B70" s="16"/>
      <c r="C70" s="16"/>
      <c r="D70" s="17"/>
      <c r="E70" s="12"/>
      <c r="F70" s="12"/>
      <c r="G70" s="12"/>
      <c r="H70" s="18"/>
      <c r="I70" s="18"/>
      <c r="J70" s="19"/>
      <c r="K70" s="18"/>
      <c r="L70" s="5"/>
      <c r="M70" s="5"/>
      <c r="N70" s="27"/>
    </row>
    <row r="71" spans="2:14" x14ac:dyDescent="0.35">
      <c r="B71" s="16"/>
      <c r="C71" s="16"/>
      <c r="D71" s="17"/>
      <c r="E71" s="12"/>
      <c r="F71" s="12"/>
      <c r="G71" s="12"/>
      <c r="H71" s="18"/>
      <c r="I71" s="18"/>
      <c r="J71" s="19"/>
      <c r="K71" s="18"/>
      <c r="L71" s="5"/>
      <c r="M71" s="5"/>
      <c r="N71" s="27"/>
    </row>
    <row r="72" spans="2:14" x14ac:dyDescent="0.35">
      <c r="B72" s="16"/>
      <c r="C72" s="16"/>
      <c r="D72" s="17"/>
      <c r="E72" s="12"/>
      <c r="F72" s="12"/>
      <c r="G72" s="12"/>
      <c r="H72" s="18"/>
      <c r="I72" s="18"/>
      <c r="J72" s="19"/>
      <c r="K72" s="18"/>
      <c r="L72" s="5"/>
      <c r="M72" s="5"/>
      <c r="N72" s="27"/>
    </row>
    <row r="73" spans="2:14" x14ac:dyDescent="0.35">
      <c r="B73" s="16"/>
      <c r="C73" s="16"/>
      <c r="D73" s="17"/>
      <c r="E73" s="12"/>
      <c r="F73" s="12"/>
      <c r="G73" s="12"/>
      <c r="H73" s="18"/>
      <c r="I73" s="18"/>
      <c r="J73" s="19"/>
      <c r="K73" s="18"/>
      <c r="L73" s="5"/>
      <c r="M73" s="5"/>
      <c r="N73" s="27"/>
    </row>
    <row r="74" spans="2:14" x14ac:dyDescent="0.35">
      <c r="B74" s="16"/>
      <c r="C74" s="16"/>
      <c r="D74" s="17"/>
      <c r="E74" s="12"/>
      <c r="F74" s="12"/>
      <c r="G74" s="12"/>
      <c r="H74" s="18"/>
      <c r="I74" s="18"/>
      <c r="J74" s="19"/>
      <c r="K74" s="18"/>
      <c r="L74" s="5"/>
      <c r="M74" s="5"/>
      <c r="N74" s="27"/>
    </row>
    <row r="75" spans="2:14" x14ac:dyDescent="0.35">
      <c r="B75" s="16"/>
      <c r="C75" s="16"/>
      <c r="D75" s="17"/>
      <c r="E75" s="12"/>
      <c r="F75" s="12"/>
      <c r="G75" s="12"/>
      <c r="H75" s="18"/>
      <c r="I75" s="18"/>
      <c r="J75" s="19"/>
      <c r="K75" s="18"/>
      <c r="L75" s="5"/>
      <c r="M75" s="5"/>
      <c r="N75" s="27"/>
    </row>
    <row r="76" spans="2:14" x14ac:dyDescent="0.35">
      <c r="B76" s="16"/>
      <c r="C76" s="16"/>
      <c r="D76" s="17"/>
      <c r="E76" s="12"/>
      <c r="F76" s="12"/>
      <c r="G76" s="12"/>
      <c r="H76" s="18"/>
      <c r="I76" s="18"/>
      <c r="J76" s="19"/>
      <c r="K76" s="18"/>
      <c r="L76" s="5"/>
      <c r="M76" s="5"/>
      <c r="N76" s="27"/>
    </row>
    <row r="77" spans="2:14" x14ac:dyDescent="0.35">
      <c r="B77" s="16"/>
      <c r="C77" s="16"/>
      <c r="D77" s="17"/>
      <c r="E77" s="12"/>
      <c r="F77" s="12"/>
      <c r="G77" s="12"/>
      <c r="H77" s="18"/>
      <c r="I77" s="18"/>
      <c r="J77" s="19"/>
      <c r="K77" s="18"/>
      <c r="L77" s="5"/>
      <c r="M77" s="5"/>
      <c r="N77" s="27"/>
    </row>
    <row r="78" spans="2:14" x14ac:dyDescent="0.35">
      <c r="B78" s="16"/>
      <c r="C78" s="16"/>
      <c r="D78" s="17"/>
      <c r="E78" s="12"/>
      <c r="F78" s="12"/>
      <c r="G78" s="12"/>
      <c r="H78" s="18"/>
      <c r="I78" s="18"/>
      <c r="J78" s="19"/>
      <c r="K78" s="18"/>
      <c r="L78" s="5"/>
      <c r="M78" s="5"/>
      <c r="N78" s="27"/>
    </row>
    <row r="79" spans="2:14" x14ac:dyDescent="0.35">
      <c r="B79" s="16"/>
      <c r="C79" s="16"/>
      <c r="D79" s="17"/>
      <c r="E79" s="12"/>
      <c r="F79" s="12"/>
      <c r="G79" s="12"/>
      <c r="H79" s="18"/>
      <c r="I79" s="18"/>
      <c r="J79" s="19"/>
      <c r="K79" s="18"/>
      <c r="L79" s="5"/>
      <c r="M79" s="5"/>
      <c r="N79" s="27"/>
    </row>
    <row r="80" spans="2:14" x14ac:dyDescent="0.35">
      <c r="B80" s="16"/>
      <c r="C80" s="16"/>
      <c r="D80" s="17"/>
      <c r="E80" s="12"/>
      <c r="F80" s="12"/>
      <c r="G80" s="12"/>
      <c r="H80" s="18"/>
      <c r="I80" s="18"/>
      <c r="J80" s="19"/>
      <c r="K80" s="18"/>
      <c r="L80" s="5"/>
      <c r="M80" s="5"/>
      <c r="N80" s="27"/>
    </row>
    <row r="81" spans="2:14" x14ac:dyDescent="0.35">
      <c r="B81" s="16"/>
      <c r="C81" s="16"/>
      <c r="D81" s="17"/>
      <c r="E81" s="12"/>
      <c r="F81" s="12"/>
      <c r="G81" s="12"/>
      <c r="H81" s="18"/>
      <c r="I81" s="18"/>
      <c r="J81" s="19"/>
      <c r="K81" s="18"/>
      <c r="L81" s="5"/>
      <c r="M81" s="5"/>
      <c r="N81" s="27"/>
    </row>
    <row r="82" spans="2:14" x14ac:dyDescent="0.35">
      <c r="B82" s="16"/>
      <c r="C82" s="16"/>
      <c r="D82" s="17"/>
      <c r="E82" s="12"/>
      <c r="F82" s="12"/>
      <c r="G82" s="12"/>
      <c r="H82" s="18"/>
      <c r="I82" s="18"/>
      <c r="J82" s="19"/>
      <c r="K82" s="18"/>
      <c r="L82" s="5"/>
      <c r="M82" s="5"/>
      <c r="N82" s="27"/>
    </row>
    <row r="83" spans="2:14" x14ac:dyDescent="0.35">
      <c r="B83" s="16"/>
      <c r="C83" s="16"/>
      <c r="D83" s="17"/>
      <c r="E83" s="12"/>
      <c r="F83" s="12"/>
      <c r="G83" s="12"/>
      <c r="H83" s="18"/>
      <c r="I83" s="18"/>
      <c r="J83" s="19"/>
      <c r="K83" s="18"/>
      <c r="L83" s="5"/>
      <c r="M83" s="5"/>
      <c r="N83" s="27"/>
    </row>
    <row r="84" spans="2:14" x14ac:dyDescent="0.35">
      <c r="B84" s="16"/>
      <c r="C84" s="16"/>
      <c r="D84" s="17"/>
      <c r="E84" s="12"/>
      <c r="F84" s="12"/>
      <c r="G84" s="12"/>
      <c r="H84" s="18"/>
      <c r="I84" s="18"/>
      <c r="J84" s="19"/>
      <c r="K84" s="18"/>
      <c r="L84" s="5"/>
      <c r="M84" s="5"/>
      <c r="N84" s="27"/>
    </row>
    <row r="85" spans="2:14" x14ac:dyDescent="0.35">
      <c r="B85" s="16"/>
      <c r="C85" s="16"/>
      <c r="D85" s="17"/>
      <c r="E85" s="12"/>
      <c r="F85" s="12"/>
      <c r="G85" s="12"/>
      <c r="H85" s="18"/>
      <c r="I85" s="18"/>
      <c r="J85" s="19"/>
      <c r="K85" s="18"/>
      <c r="L85" s="5"/>
      <c r="M85" s="5"/>
      <c r="N85" s="27"/>
    </row>
    <row r="86" spans="2:14" x14ac:dyDescent="0.35">
      <c r="B86" s="16"/>
      <c r="C86" s="16"/>
      <c r="D86" s="17"/>
      <c r="E86" s="12"/>
      <c r="F86" s="12"/>
      <c r="G86" s="12"/>
      <c r="H86" s="18"/>
      <c r="I86" s="18"/>
      <c r="J86" s="19"/>
      <c r="K86" s="18"/>
      <c r="L86" s="5"/>
      <c r="M86" s="5"/>
      <c r="N86" s="27"/>
    </row>
    <row r="87" spans="2:14" x14ac:dyDescent="0.35">
      <c r="B87" s="16"/>
      <c r="C87" s="16"/>
      <c r="D87" s="17"/>
      <c r="E87" s="12"/>
      <c r="F87" s="12"/>
      <c r="G87" s="12"/>
      <c r="H87" s="18"/>
      <c r="I87" s="18"/>
      <c r="J87" s="19"/>
      <c r="K87" s="18"/>
      <c r="L87" s="5"/>
      <c r="M87" s="5"/>
      <c r="N87" s="27"/>
    </row>
    <row r="88" spans="2:14" x14ac:dyDescent="0.35">
      <c r="B88" s="16"/>
      <c r="C88" s="16"/>
      <c r="D88" s="17"/>
      <c r="E88" s="12"/>
      <c r="F88" s="12"/>
      <c r="G88" s="12"/>
      <c r="H88" s="18"/>
      <c r="I88" s="18"/>
      <c r="J88" s="19"/>
      <c r="K88" s="18"/>
      <c r="L88" s="5"/>
      <c r="M88" s="5"/>
      <c r="N88" s="27"/>
    </row>
    <row r="89" spans="2:14" x14ac:dyDescent="0.35">
      <c r="B89" s="16"/>
      <c r="C89" s="16"/>
      <c r="D89" s="17"/>
      <c r="E89" s="12"/>
      <c r="F89" s="12"/>
      <c r="G89" s="12"/>
      <c r="H89" s="18"/>
      <c r="I89" s="18"/>
      <c r="J89" s="19"/>
      <c r="K89" s="18"/>
      <c r="L89" s="5"/>
      <c r="M89" s="5"/>
      <c r="N89" s="27"/>
    </row>
    <row r="90" spans="2:14" x14ac:dyDescent="0.35">
      <c r="B90" s="16"/>
      <c r="C90" s="16"/>
      <c r="D90" s="17"/>
      <c r="E90" s="12"/>
      <c r="F90" s="12"/>
      <c r="G90" s="12"/>
      <c r="H90" s="18"/>
      <c r="I90" s="18"/>
      <c r="J90" s="19"/>
      <c r="K90" s="18"/>
      <c r="L90" s="5"/>
      <c r="M90" s="5"/>
      <c r="N90" s="27"/>
    </row>
    <row r="91" spans="2:14" x14ac:dyDescent="0.35">
      <c r="B91" s="16"/>
      <c r="C91" s="16"/>
      <c r="D91" s="17"/>
      <c r="E91" s="12"/>
      <c r="F91" s="12"/>
      <c r="G91" s="12"/>
      <c r="H91" s="18"/>
      <c r="I91" s="18"/>
      <c r="J91" s="19"/>
      <c r="K91" s="18"/>
      <c r="L91" s="5"/>
      <c r="M91" s="5"/>
      <c r="N91" s="27"/>
    </row>
    <row r="92" spans="2:14" x14ac:dyDescent="0.35">
      <c r="B92" s="16"/>
      <c r="C92" s="16"/>
      <c r="D92" s="17"/>
      <c r="E92" s="12"/>
      <c r="F92" s="12"/>
      <c r="G92" s="12"/>
      <c r="H92" s="18"/>
      <c r="I92" s="18"/>
      <c r="J92" s="19"/>
      <c r="K92" s="18"/>
      <c r="L92" s="5"/>
      <c r="M92" s="5"/>
      <c r="N92" s="27"/>
    </row>
    <row r="93" spans="2:14" x14ac:dyDescent="0.35">
      <c r="B93" s="16"/>
      <c r="C93" s="16"/>
      <c r="D93" s="17"/>
      <c r="E93" s="12"/>
      <c r="F93" s="12"/>
      <c r="G93" s="12"/>
      <c r="H93" s="18"/>
      <c r="I93" s="18"/>
      <c r="J93" s="19"/>
      <c r="K93" s="18"/>
      <c r="L93" s="5"/>
      <c r="M93" s="5"/>
      <c r="N93" s="27"/>
    </row>
    <row r="94" spans="2:14" x14ac:dyDescent="0.35">
      <c r="B94" s="16"/>
      <c r="C94" s="16"/>
      <c r="D94" s="17"/>
      <c r="E94" s="12"/>
      <c r="F94" s="12"/>
      <c r="G94" s="12"/>
      <c r="H94" s="18"/>
      <c r="I94" s="18"/>
      <c r="J94" s="19"/>
      <c r="K94" s="18"/>
      <c r="L94" s="5"/>
      <c r="M94" s="5"/>
      <c r="N94" s="27"/>
    </row>
    <row r="95" spans="2:14" x14ac:dyDescent="0.35">
      <c r="B95" s="16"/>
      <c r="C95" s="16"/>
      <c r="D95" s="17"/>
      <c r="E95" s="12"/>
      <c r="F95" s="12"/>
      <c r="G95" s="12"/>
      <c r="H95" s="18"/>
      <c r="I95" s="18"/>
      <c r="J95" s="19"/>
      <c r="K95" s="18"/>
      <c r="L95" s="5"/>
      <c r="M95" s="5"/>
      <c r="N95" s="27"/>
    </row>
    <row r="96" spans="2:14" x14ac:dyDescent="0.35">
      <c r="B96" s="16"/>
      <c r="C96" s="16"/>
      <c r="D96" s="17"/>
      <c r="E96" s="12"/>
      <c r="F96" s="12"/>
      <c r="G96" s="12"/>
      <c r="H96" s="18"/>
      <c r="I96" s="18"/>
      <c r="J96" s="19"/>
      <c r="K96" s="18"/>
      <c r="L96" s="5"/>
      <c r="M96" s="5"/>
      <c r="N96" s="27"/>
    </row>
  </sheetData>
  <autoFilter ref="B4:N61" xr:uid="{E80B8BDA-7A34-425A-B9DD-6D111B3323D4}">
    <filterColumn colId="8" showButton="0"/>
  </autoFilter>
  <mergeCells count="4">
    <mergeCell ref="B1:N2"/>
    <mergeCell ref="J4:K4"/>
    <mergeCell ref="I3:M3"/>
    <mergeCell ref="B63:N6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C4AF-14BF-4A08-A310-B395B090D5B8}">
  <sheetPr codeName="Hoja20"/>
  <dimension ref="A1"/>
  <sheetViews>
    <sheetView workbookViewId="0"/>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525a590-e4fe-4f8a-8a8d-f853d45d6c82">
      <UserInfo>
        <DisplayName>HUGO ARMANDO SUAZA FLOREZ</DisplayName>
        <AccountId>293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A7B4FC8274C245B01CCD65BC7AE9B4" ma:contentTypeVersion="5" ma:contentTypeDescription="Crear nuevo documento." ma:contentTypeScope="" ma:versionID="cc3cf52827120ff8bd12c5713d29971c">
  <xsd:schema xmlns:xsd="http://www.w3.org/2001/XMLSchema" xmlns:xs="http://www.w3.org/2001/XMLSchema" xmlns:p="http://schemas.microsoft.com/office/2006/metadata/properties" xmlns:ns2="fce1d049-86bb-409c-a4c8-1a704516aa33" xmlns:ns3="b525a590-e4fe-4f8a-8a8d-f853d45d6c82" targetNamespace="http://schemas.microsoft.com/office/2006/metadata/properties" ma:root="true" ma:fieldsID="83899190df93041953f9b05beb715e92" ns2:_="" ns3:_="">
    <xsd:import namespace="fce1d049-86bb-409c-a4c8-1a704516aa33"/>
    <xsd:import namespace="b525a590-e4fe-4f8a-8a8d-f853d45d6c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1d049-86bb-409c-a4c8-1a704516a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25a590-e4fe-4f8a-8a8d-f853d45d6c8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B41C4-16FE-4DCA-9C26-6886FF89FD43}">
  <ds:schemaRefs>
    <ds:schemaRef ds:uri="http://schemas.microsoft.com/sharepoint/v3/contenttype/forms"/>
  </ds:schemaRefs>
</ds:datastoreItem>
</file>

<file path=customXml/itemProps2.xml><?xml version="1.0" encoding="utf-8"?>
<ds:datastoreItem xmlns:ds="http://schemas.openxmlformats.org/officeDocument/2006/customXml" ds:itemID="{B4DA029B-0202-457C-9245-3AC3CF44616D}">
  <ds:schemaRefs>
    <ds:schemaRef ds:uri="http://purl.org/dc/elements/1.1/"/>
    <ds:schemaRef ds:uri="http://schemas.microsoft.com/office/2006/metadata/properties"/>
    <ds:schemaRef ds:uri="http://www.w3.org/XML/1998/namespace"/>
    <ds:schemaRef ds:uri="http://schemas.microsoft.com/office/2006/documentManagement/types"/>
    <ds:schemaRef ds:uri="b525a590-e4fe-4f8a-8a8d-f853d45d6c82"/>
    <ds:schemaRef ds:uri="http://purl.org/dc/terms/"/>
    <ds:schemaRef ds:uri="fce1d049-86bb-409c-a4c8-1a704516aa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7FFD040-4B7F-480F-AC19-162C6557F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e1d049-86bb-409c-a4c8-1a704516aa33"/>
    <ds:schemaRef ds:uri="b525a590-e4fe-4f8a-8a8d-f853d45d6c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bbfa72-b3b6-4c1f-8b23-058d4f67f013}" enabled="1" method="Privileged" siteId="{bf1ce8b5-5d39-4bc5-ad6e-07b3e4d7d6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listas desplegables</vt:lpstr>
      <vt:lpstr>Consolidado 2024</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CAROLINA HENAO OSPINA</dc:creator>
  <cp:keywords/>
  <dc:description/>
  <cp:lastModifiedBy>GINA MARCELA GOMEZ ZAPATA</cp:lastModifiedBy>
  <cp:revision/>
  <dcterms:created xsi:type="dcterms:W3CDTF">2023-01-31T11:49:25Z</dcterms:created>
  <dcterms:modified xsi:type="dcterms:W3CDTF">2025-05-02T20:02:28Z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6bb131-2344-48ed-84db-fe1e84a9fae2_Enabled">
    <vt:lpwstr>true</vt:lpwstr>
  </property>
  <property fmtid="{D5CDD505-2E9C-101B-9397-08002B2CF9AE}" pid="3" name="MSIP_Label_666bb131-2344-48ed-84db-fe1e84a9fae2_SetDate">
    <vt:lpwstr>2023-01-31T11:49:26Z</vt:lpwstr>
  </property>
  <property fmtid="{D5CDD505-2E9C-101B-9397-08002B2CF9AE}" pid="4" name="MSIP_Label_666bb131-2344-48ed-84db-fe1e84a9fae2_Method">
    <vt:lpwstr>Standard</vt:lpwstr>
  </property>
  <property fmtid="{D5CDD505-2E9C-101B-9397-08002B2CF9AE}" pid="5" name="MSIP_Label_666bb131-2344-48ed-84db-fe1e84a9fae2_Name">
    <vt:lpwstr>666bb131-2344-48ed-84db-fe1e84a9fae2</vt:lpwstr>
  </property>
  <property fmtid="{D5CDD505-2E9C-101B-9397-08002B2CF9AE}" pid="6" name="MSIP_Label_666bb131-2344-48ed-84db-fe1e84a9fae2_SiteId">
    <vt:lpwstr>bf1ce8b5-5d39-4bc5-ad6e-07b3e4d7d67a</vt:lpwstr>
  </property>
  <property fmtid="{D5CDD505-2E9C-101B-9397-08002B2CF9AE}" pid="7" name="MSIP_Label_666bb131-2344-48ed-84db-fe1e84a9fae2_ActionId">
    <vt:lpwstr>b661b614-7124-47a0-a797-33f28e80b266</vt:lpwstr>
  </property>
  <property fmtid="{D5CDD505-2E9C-101B-9397-08002B2CF9AE}" pid="8" name="MSIP_Label_666bb131-2344-48ed-84db-fe1e84a9fae2_ContentBits">
    <vt:lpwstr>0</vt:lpwstr>
  </property>
  <property fmtid="{D5CDD505-2E9C-101B-9397-08002B2CF9AE}" pid="9" name="ContentTypeId">
    <vt:lpwstr>0x010100BDA7B4FC8274C245B01CCD65BC7AE9B4</vt:lpwstr>
  </property>
</Properties>
</file>