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https://epmco-my.sharepoint.com/personal/natalia_tamayo_epm_com_co/Documents/Indicadores/Indicadores 2020/"/>
    </mc:Choice>
  </mc:AlternateContent>
  <xr:revisionPtr revIDLastSave="110" documentId="8_{AB575578-E6F7-4965-A15E-2B56B745703E}" xr6:coauthVersionLast="45" xr6:coauthVersionMax="45" xr10:uidLastSave="{606818A6-1A9A-48B2-9EC9-F78411C3DE5F}"/>
  <bookViews>
    <workbookView xWindow="-120" yWindow="-120" windowWidth="20730" windowHeight="11160" tabRatio="960" firstSheet="5" activeTab="21" xr2:uid="{00000000-000D-0000-FFFF-FFFF00000000}"/>
  </bookViews>
  <sheets>
    <sheet name="I1" sheetId="1" state="hidden" r:id="rId1"/>
    <sheet name="Indice" sheetId="20" r:id="rId2"/>
    <sheet name="Med General" sheetId="28" r:id="rId3"/>
    <sheet name="Med Interna" sheetId="2" r:id="rId4"/>
    <sheet name=" Ginecol" sheetId="3" r:id="rId5"/>
    <sheet name=" Pediatri" sheetId="4" r:id="rId6"/>
    <sheet name=" Cx General" sheetId="5" r:id="rId7"/>
    <sheet name=" Obstetricia" sheetId="6" r:id="rId8"/>
    <sheet name="I7" sheetId="7" state="hidden" r:id="rId9"/>
    <sheet name="Odontol General " sheetId="25" r:id="rId10"/>
    <sheet name=" Imagenologia" sheetId="8" r:id="rId11"/>
    <sheet name=" Imag.TAC" sheetId="9" r:id="rId12"/>
    <sheet name=" Lab Básico semest" sheetId="10" r:id="rId13"/>
    <sheet name="Realiz.Cx Gener" sheetId="11" r:id="rId14"/>
    <sheet name="I12" sheetId="12" state="hidden" r:id="rId15"/>
    <sheet name=" Infecc.Intrah" sheetId="17" r:id="rId16"/>
    <sheet name=" Triage II" sheetId="13" state="hidden" r:id="rId17"/>
    <sheet name="I14" sheetId="14" state="hidden" r:id="rId18"/>
    <sheet name="I15" sheetId="15" state="hidden" r:id="rId19"/>
    <sheet name="I16" sheetId="16" state="hidden" r:id="rId20"/>
    <sheet name="Plan de Mejoramiento" sheetId="27" state="hidden" r:id="rId21"/>
    <sheet name="Indicadores IPS-EAPB" sheetId="26" r:id="rId22"/>
  </sheets>
  <definedNames>
    <definedName name="_xlnm._FilterDatabase" localSheetId="21" hidden="1">'Indicadores IPS-EAPB'!$A$4:$AM$12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1" i="26" l="1"/>
  <c r="Q21" i="26"/>
  <c r="E23" i="10" l="1"/>
  <c r="D22" i="10"/>
  <c r="E22" i="10" s="1"/>
  <c r="C22" i="10"/>
  <c r="E21" i="10"/>
  <c r="E20" i="10"/>
  <c r="E15" i="9"/>
  <c r="E14" i="9"/>
  <c r="E9" i="5" l="1"/>
  <c r="E10" i="5"/>
  <c r="E5" i="4" l="1"/>
  <c r="E10" i="2" l="1"/>
  <c r="E8" i="2"/>
  <c r="E8" i="28" l="1"/>
  <c r="E7" i="28"/>
  <c r="E6" i="28"/>
  <c r="E5" i="28"/>
  <c r="AJ9" i="26" l="1"/>
  <c r="AJ8" i="26"/>
  <c r="E8" i="6"/>
  <c r="E8" i="25" l="1"/>
  <c r="E7" i="25"/>
  <c r="E6" i="25"/>
  <c r="E5" i="25"/>
  <c r="E21" i="8" l="1"/>
  <c r="E10" i="3"/>
  <c r="E20" i="13" l="1"/>
  <c r="E9" i="17"/>
  <c r="E8" i="17"/>
  <c r="E19" i="11"/>
  <c r="E7" i="4" l="1"/>
  <c r="E7" i="17"/>
  <c r="E20" i="8"/>
  <c r="E6" i="17"/>
  <c r="E18" i="11"/>
  <c r="E19" i="13"/>
  <c r="E5" i="17"/>
  <c r="E9" i="6"/>
  <c r="E5" i="2"/>
  <c r="E6" i="2"/>
  <c r="E7" i="2"/>
  <c r="E21" i="12"/>
  <c r="E6" i="4"/>
  <c r="E9" i="3"/>
  <c r="E9" i="2"/>
  <c r="E12" i="1"/>
  <c r="E20" i="12"/>
  <c r="E17" i="11"/>
  <c r="E8" i="5"/>
  <c r="E8" i="3"/>
  <c r="E11" i="1"/>
  <c r="E19" i="12"/>
  <c r="E13" i="9"/>
  <c r="E19" i="8"/>
  <c r="E19" i="10"/>
  <c r="E18" i="13"/>
  <c r="E18" i="10"/>
  <c r="E18" i="8"/>
  <c r="E14" i="7"/>
  <c r="E10" i="1"/>
  <c r="E12" i="7"/>
  <c r="E8" i="1"/>
  <c r="E13" i="7"/>
  <c r="E9" i="1"/>
  <c r="E11" i="7"/>
  <c r="E17" i="8"/>
  <c r="E17" i="13"/>
  <c r="E7" i="1"/>
  <c r="E14" i="13"/>
  <c r="E15" i="13"/>
  <c r="E13" i="13"/>
  <c r="D16" i="13"/>
  <c r="C16" i="13"/>
  <c r="E15" i="12"/>
  <c r="E16" i="12"/>
  <c r="E13" i="12"/>
  <c r="E15" i="10"/>
  <c r="E16" i="10"/>
  <c r="E13" i="10"/>
  <c r="E12" i="9"/>
  <c r="E9" i="9"/>
  <c r="D16" i="8"/>
  <c r="E16" i="8" s="1"/>
  <c r="C16" i="8"/>
  <c r="E15" i="8"/>
  <c r="E13" i="8"/>
  <c r="E12" i="13"/>
  <c r="C12" i="13"/>
  <c r="E8" i="14"/>
  <c r="C8" i="14"/>
  <c r="E10" i="11"/>
  <c r="E11" i="11"/>
  <c r="E9" i="11"/>
  <c r="D12" i="11"/>
  <c r="C12" i="11"/>
  <c r="E10" i="10"/>
  <c r="E11" i="10"/>
  <c r="E9" i="10"/>
  <c r="D12" i="10"/>
  <c r="C12" i="10"/>
  <c r="E6" i="9"/>
  <c r="E7" i="9"/>
  <c r="E5" i="9"/>
  <c r="D8" i="9"/>
  <c r="C8" i="9"/>
  <c r="E11" i="8"/>
  <c r="E10" i="8"/>
  <c r="D12" i="8"/>
  <c r="C12" i="8"/>
  <c r="E12" i="8" s="1"/>
  <c r="E8" i="7"/>
  <c r="E9" i="7"/>
  <c r="E7" i="7"/>
  <c r="D10" i="7"/>
  <c r="C10" i="7"/>
  <c r="E6" i="6"/>
  <c r="E7" i="6"/>
  <c r="E5" i="6"/>
  <c r="E6" i="5"/>
  <c r="E7" i="5"/>
  <c r="E5" i="5"/>
  <c r="E6" i="3"/>
  <c r="E7" i="3"/>
  <c r="E5" i="3"/>
  <c r="E5" i="7"/>
  <c r="E5" i="1"/>
  <c r="E6" i="7"/>
  <c r="E6" i="1"/>
  <c r="E6" i="13"/>
  <c r="E7" i="13"/>
  <c r="E8" i="13"/>
  <c r="E5" i="13"/>
  <c r="E6" i="12"/>
  <c r="E7" i="12"/>
  <c r="E5" i="12"/>
  <c r="E8" i="12"/>
  <c r="E6" i="11"/>
  <c r="E7" i="11"/>
  <c r="E8" i="11"/>
  <c r="E5" i="11"/>
  <c r="E6" i="10"/>
  <c r="E7" i="10"/>
  <c r="E8" i="10"/>
  <c r="E5" i="10"/>
  <c r="E6" i="8"/>
  <c r="E7" i="8"/>
  <c r="E5" i="8"/>
  <c r="E8" i="8"/>
  <c r="E10" i="7" l="1"/>
  <c r="E12" i="10"/>
  <c r="E12" i="11"/>
  <c r="E16" i="13"/>
  <c r="E8" i="9"/>
  <c r="E10" i="17"/>
</calcChain>
</file>

<file path=xl/sharedStrings.xml><?xml version="1.0" encoding="utf-8"?>
<sst xmlns="http://schemas.openxmlformats.org/spreadsheetml/2006/main" count="855" uniqueCount="306">
  <si>
    <t>ENTIDAD REPORTANTE</t>
  </si>
  <si>
    <t>PERIODO DE REPORTE</t>
  </si>
  <si>
    <t>NUMERADOR</t>
  </si>
  <si>
    <t>DENOMINADOR</t>
  </si>
  <si>
    <t>RESULTADO INDICADOR</t>
  </si>
  <si>
    <t>NÚMERO</t>
  </si>
  <si>
    <t>NOMBRE DEL INDICADOR</t>
  </si>
  <si>
    <t>FACTOR</t>
  </si>
  <si>
    <t>LÍMITE MÁXIMO</t>
  </si>
  <si>
    <t>UNIDAD DE MEDIDA</t>
  </si>
  <si>
    <t>TIEMPO DE ESPERA EN CONSULTA MÉDICA GENERAL</t>
  </si>
  <si>
    <t>5 DÍAS</t>
  </si>
  <si>
    <t>DÍAS</t>
  </si>
  <si>
    <t>TIEMPO DE ESPERA EN CONSULTA MÉDICA ESPECIALIZADA- MEDICINA INTERNA</t>
  </si>
  <si>
    <t>30 DÍAS</t>
  </si>
  <si>
    <t>TIEMPO DE ESPERA CONSULTA MÉDICA ESPECIALIZADA- GINECOLOGÍA</t>
  </si>
  <si>
    <t>15 DÍAS</t>
  </si>
  <si>
    <t>TIEMPO DE ESPERA EN CONSULTA MÉDICA ESPECIALIZADA- PEDIATRÍA</t>
  </si>
  <si>
    <t>TIEMPO DE ESPERA EN CONSULTA MÉDICA ESPECIALIZADA-CIRUGÍA GENERAL</t>
  </si>
  <si>
    <t>20 DÍAS</t>
  </si>
  <si>
    <t>TIEMPO DE ESPERA EN CONSULTA MÉDICA ESPECIALIZADA-OBSTETRICIA</t>
  </si>
  <si>
    <t>TIEMPO DE CONSULTA DE ODONTOLOGÍA GENERAL</t>
  </si>
  <si>
    <t>TIEMPO DE ESPERA DE SERVICIOS DE IMAGENOLOGÍA Y DIAGNÓSTICO GENERAL RADIOLOGÍA SIMPLE</t>
  </si>
  <si>
    <t>3 DÍAS</t>
  </si>
  <si>
    <t>TIEMPO DE ESPERA DE SERVICIOS DE IMAGENOLOGÍA Y DIAGNÓSTICO ESPECIALIZADO TAC</t>
  </si>
  <si>
    <t>TIEMPO DE ESPERA TOMA DE MUESTRAS LABORATORIO BÁSICO</t>
  </si>
  <si>
    <t>1 DÍA</t>
  </si>
  <si>
    <t>TIEMPO DE ESPERA EN LA REALIZACIÓN DE CIRUGÍA GENERAL PROGRAMADA</t>
  </si>
  <si>
    <t>TASA DE INFECCIÓN INTRAHOSPITALARIA (por casa 100 pacientes hospitalizados)</t>
  </si>
  <si>
    <t>PORCENTAJE</t>
  </si>
  <si>
    <t>TIEMPO DE ESPERA CONSULTA DE URGENCIA TRIAGE II</t>
  </si>
  <si>
    <t>30 MINUTOS</t>
  </si>
  <si>
    <t>MINUTOS</t>
  </si>
  <si>
    <t>TRIMESTRE</t>
  </si>
  <si>
    <t>RAZÓN DE MORTALIDAD MATERNA (por cada 100,000 nacidos vivos)</t>
  </si>
  <si>
    <t>TASA DE MORTALIDAD EN MENORES DE CINCO AÑOS (por cada 100,000 atendidos menores de cinco años)</t>
  </si>
  <si>
    <t>TASA DE MORTALIDAD INFANTIL (por cada 1,000 nacidos vivos)</t>
  </si>
  <si>
    <t>CLÍNICA CES</t>
  </si>
  <si>
    <t>CLÍNICA BOLIVARIANA</t>
  </si>
  <si>
    <t>CLÍNICA DEL NORTE</t>
  </si>
  <si>
    <t>H. SAN JUAN DE DIOS</t>
  </si>
  <si>
    <t>?</t>
  </si>
  <si>
    <t>SAN VICENTE PAUL CALDAS</t>
  </si>
  <si>
    <t>HOSPITAL SAN ROQUE</t>
  </si>
  <si>
    <t>HPTU</t>
  </si>
  <si>
    <t>HUSVP</t>
  </si>
  <si>
    <t>H.SAN ROQUE</t>
  </si>
  <si>
    <t>HSVP CALDAS</t>
  </si>
  <si>
    <t>H. SAN J DIOS</t>
  </si>
  <si>
    <t>MUA</t>
  </si>
  <si>
    <t>H. SAN ROQUE</t>
  </si>
  <si>
    <t>-</t>
  </si>
  <si>
    <t>CENTRO CARDIOVA. COLOMBIANO CLÍNICA SANTAMARÍA</t>
  </si>
  <si>
    <t>CENTRO CARDIOV.   COLOMBIANO CLÍNICA SANTAMARÍA</t>
  </si>
  <si>
    <t xml:space="preserve"> (100% HSJD?)</t>
  </si>
  <si>
    <t>LAB. G.ARIST.</t>
  </si>
  <si>
    <t>CENTRO CARDIOV. COLOMBIANO CLÍNICA SANTAMARÍA</t>
  </si>
  <si>
    <t>NO</t>
  </si>
  <si>
    <t>SI</t>
  </si>
  <si>
    <t>CEDIMED</t>
  </si>
  <si>
    <t>HOSPITAL PABLO TOBÓN URIBE</t>
  </si>
  <si>
    <t>HOSPITAL  SAN ROQUE</t>
  </si>
  <si>
    <t>PROMEDIO PRESTADORES</t>
  </si>
  <si>
    <t>EMPRESAS PÚBLICAS DE MEDELLÍN E.S.P.</t>
  </si>
  <si>
    <t>PROCESO  ADMINISTRAR SERVICIOS DE SALUD</t>
  </si>
  <si>
    <t>INDICADORES</t>
  </si>
  <si>
    <t>CLINICA DEL PRADO</t>
  </si>
  <si>
    <t>CODIGO DEL INDICADOR</t>
  </si>
  <si>
    <t>CODIGO HABILITACION IPS</t>
  </si>
  <si>
    <t>DESCRIPCION DEL PROBLEMA</t>
  </si>
  <si>
    <t>ACCIÓN DE MEJORAMIENTO</t>
  </si>
  <si>
    <t>RESPONSABLE</t>
  </si>
  <si>
    <t>CLÍNICA MEDELLÍN</t>
  </si>
  <si>
    <t>INDICE</t>
  </si>
  <si>
    <t>SOMA</t>
  </si>
  <si>
    <t>CLINICA MEDELLIN</t>
  </si>
  <si>
    <t xml:space="preserve">Optimizar las agendas de Ginecologia de acuerdo a la demanda, mantener el numento de horas  de consulta por Ginecologo y garantizar la  reconfirmación de citas.                           </t>
  </si>
  <si>
    <t>Tiempo de espera en consulta médica especializada - Obstétricia superior a 5 dias
El cierre de algunos servicios de obstetricia en la ciudad, ha generado un incremento en la demanda de pacientes para consulta de ARO. De igual manera se ha visto saturada la capacidad instalada por el aumento de maternas y la disminucion de IPS que cubran dicha demanda.</t>
  </si>
  <si>
    <t xml:space="preserve">Optimizar las agendas de obstetricia de acuerdo a la demanda, mantener el numento de horas  de consulta por obstetra y garantizar la  reconfirmación de citas.                           </t>
  </si>
  <si>
    <t>Primer Trimestre</t>
  </si>
  <si>
    <t xml:space="preserve">Dominio </t>
  </si>
  <si>
    <t xml:space="preserve">IPSs </t>
  </si>
  <si>
    <t>Código</t>
  </si>
  <si>
    <t>Fundamento Normativo</t>
  </si>
  <si>
    <t>Definición Operacional IPS</t>
  </si>
  <si>
    <t>Definición Operacional EAPB</t>
  </si>
  <si>
    <t>Numerador</t>
  </si>
  <si>
    <t>Denominador</t>
  </si>
  <si>
    <t>Origen de la Información</t>
  </si>
  <si>
    <t>Unidad de medición</t>
  </si>
  <si>
    <t xml:space="preserve">Factor </t>
  </si>
  <si>
    <t>Fórmula de cálculo</t>
  </si>
  <si>
    <t>Periodicidad Recomendada (No obligatoria )de generación de la información</t>
  </si>
  <si>
    <t>Periodicidad de remisión  de la información</t>
  </si>
  <si>
    <t>Responsable de la obtención y remisión de la información del indicador</t>
  </si>
  <si>
    <t xml:space="preserve">EAPB </t>
  </si>
  <si>
    <t xml:space="preserve">1. Accesibilidad / Oportunidad </t>
  </si>
  <si>
    <t>(1) Oportunidad de la asignación de cita en la Consulta Médica Generall</t>
  </si>
  <si>
    <t>I.1.1</t>
  </si>
  <si>
    <t>Resolución 1446 de 2006
Circular Externa 030 de 2006</t>
  </si>
  <si>
    <t xml:space="preserve">Sumatoria total de los días calendario transcurridos entre 
la fecha en la cual el paciente solicita cita para ser 
atendido en la consulta médica general y la fecha para 
la cual es asignada la cita </t>
  </si>
  <si>
    <t xml:space="preserve">Número total de consultas médicas generales asignadas 
en la Institución </t>
  </si>
  <si>
    <r>
      <rPr>
        <b/>
        <sz val="10"/>
        <color theme="1"/>
        <rFont val="Calibri"/>
        <family val="2"/>
        <scheme val="minor"/>
      </rPr>
      <t>Numerador:</t>
    </r>
    <r>
      <rPr>
        <sz val="10"/>
        <color theme="1"/>
        <rFont val="Calibri"/>
        <family val="2"/>
        <scheme val="minor"/>
      </rPr>
      <t xml:space="preserve">Institución prestadora 
</t>
    </r>
    <r>
      <rPr>
        <b/>
        <sz val="10"/>
        <color theme="1"/>
        <rFont val="Calibri"/>
        <family val="2"/>
        <scheme val="minor"/>
      </rPr>
      <t>Denominador:</t>
    </r>
    <r>
      <rPr>
        <sz val="10"/>
        <color theme="1"/>
        <rFont val="Calibri"/>
        <family val="2"/>
        <scheme val="minor"/>
      </rPr>
      <t xml:space="preserve">Institución prestadora </t>
    </r>
  </si>
  <si>
    <t>Dias</t>
  </si>
  <si>
    <t>Se divide el numerador entre el denominador y el 
resultado se presenta con una cifra decimal</t>
  </si>
  <si>
    <t>Mensual</t>
  </si>
  <si>
    <t>Semestral</t>
  </si>
  <si>
    <t>IPS</t>
  </si>
  <si>
    <t>(1) Oportunidad de la asignación de cita en la Consulta Médica Genera</t>
  </si>
  <si>
    <r>
      <t>Sumatoria total de los días calendario transcurridos entre 
la fecha en la cual el paciente solicita</t>
    </r>
    <r>
      <rPr>
        <sz val="10"/>
        <color theme="7"/>
        <rFont val="Calibri"/>
        <family val="2"/>
        <scheme val="minor"/>
      </rPr>
      <t xml:space="preserve"> cita </t>
    </r>
    <r>
      <rPr>
        <sz val="10"/>
        <color theme="1"/>
        <rFont val="Calibri"/>
        <family val="2"/>
        <scheme val="minor"/>
      </rPr>
      <t xml:space="preserve"> para ser 
atendido en la consulta médica general y la fecha para 
la cual es asignada la cita </t>
    </r>
  </si>
  <si>
    <t xml:space="preserve">Numerador:Institución prestadora 
Denominador:Institución prestadora </t>
  </si>
  <si>
    <t xml:space="preserve">Se divide el numerador entre el denominador </t>
  </si>
  <si>
    <t>EAPB</t>
  </si>
  <si>
    <t xml:space="preserve">(2) Oportunidad de la asignación de cita en la Consulta Médica Especializada </t>
  </si>
  <si>
    <t>I.1.2</t>
  </si>
  <si>
    <t>Sumatoria total de los días calendario transcurridos entre 
la fecha en la cual el paciente solicita cita para que ser 
atendido en la consulta médica especializada y la fecha 
para la cual es asignada la cita</t>
  </si>
  <si>
    <t xml:space="preserve">Número total de consultas médicas especializadas 
asignadas en la institución </t>
  </si>
  <si>
    <t xml:space="preserve">(2) Oportunidad de la asignación de cita en la Consulta Médica Especializada (Ginecobstetricia) </t>
  </si>
  <si>
    <t xml:space="preserve">Sumatoria total de los días calendario transcurridos entre 
la fecha en la cual el paciente solicita cita para que ser 
atendido en la consulta médica especializada y la fecha 
para la cual es asignada la cita </t>
  </si>
  <si>
    <t xml:space="preserve">Número total de consultas médicas especializadas 
asignadas en el período </t>
  </si>
  <si>
    <t xml:space="preserve">Se divide el numerador entre el denominador y el 
resultado se presenta con una cifra decimal </t>
  </si>
  <si>
    <t>(3) Proporción de cancelación de cirugía programada</t>
  </si>
  <si>
    <t>I.1.3</t>
  </si>
  <si>
    <t xml:space="preserve">Número total de cirugías canceladas en el período </t>
  </si>
  <si>
    <t xml:space="preserve">Número de cirugías programadas en el período </t>
  </si>
  <si>
    <t>Relación Porcentual</t>
  </si>
  <si>
    <t xml:space="preserve">(3) Número de tutelas por no prestación de servicios POS o POS-S </t>
  </si>
  <si>
    <t>No se remitirá información sobre denominador para este 
indicador</t>
  </si>
  <si>
    <t>Numerador:EAPB
Denominador:EAPB</t>
  </si>
  <si>
    <t xml:space="preserve">Número de Tutelas </t>
  </si>
  <si>
    <t>NA</t>
  </si>
  <si>
    <t>Ninguna</t>
  </si>
  <si>
    <t xml:space="preserve">(4) Oportunidad en la atención en consulta de Urgencias </t>
  </si>
  <si>
    <t>I.1.4</t>
  </si>
  <si>
    <t>Sumatoria del número de minutos transcurridos entre la solicitud de atención en la consulta de urgencias y el momento en el cual es atendido el paciente en consulta por parte del médico</t>
  </si>
  <si>
    <t>Total de usuarios atendidos en consulta de urgencias</t>
  </si>
  <si>
    <t>Minutos</t>
  </si>
  <si>
    <t xml:space="preserve">(4) Oportunidad de Entrega de Medicamentos POS </t>
  </si>
  <si>
    <t xml:space="preserve">Número total de medicamentos POS ordenados por el 
médico que son entregados por la farmacia desde la
primera vez que el afiliado o su representante presenta la 
fórmula </t>
  </si>
  <si>
    <t xml:space="preserve">Número total de medicamentos POS solicitados a la 
farmacia por el afiliado o su representante durante el 
período </t>
  </si>
  <si>
    <t>Numerador:IPS(Farmacia o drogueria)
Denominador:IPS(Farmacia o drogueria)</t>
  </si>
  <si>
    <t>Relación porcentual</t>
  </si>
  <si>
    <t xml:space="preserve">Divide numerador entre el denominador y se multiplica 
por 100. El resultado se presenta con una cifra decimal </t>
  </si>
  <si>
    <t xml:space="preserve">(5) Oportunidad en la atención en servicios de Imagenología </t>
  </si>
  <si>
    <t>I.1.5</t>
  </si>
  <si>
    <t xml:space="preserve">Sumatoria del número de días transcurridos entre la
solicitud del servicio de imagenología y el momento en el cual es prestado el servicio </t>
  </si>
  <si>
    <t xml:space="preserve">Total de atenciones en servicios de imagenología </t>
  </si>
  <si>
    <t xml:space="preserve">(5) Oportunidad en la realización de cirugía programada </t>
  </si>
  <si>
    <t>Sumatoria total de los días calendario transcurridos entre 
la fecha de solicitud de la Cirugía programada y el
momento en el cual es realizada la cirugía</t>
  </si>
  <si>
    <t>Número de cirugías programadas realizadas en el período</t>
  </si>
  <si>
    <t xml:space="preserve">(6) Oportunidad en la atención en consulta de Odontología General </t>
  </si>
  <si>
    <t>I.1.6</t>
  </si>
  <si>
    <t xml:space="preserve">Sumatoria total de los días calendario transcurridos entre la fecha en la cual el paciente solicita cita para ser 
atendido en la consulta de odontología general y la fecha para la cual es asignada la cita </t>
  </si>
  <si>
    <t xml:space="preserve">Número total de consultas odontológicas generales 
asignadas en la Institución </t>
  </si>
  <si>
    <t xml:space="preserve">(6) Oportunidad en la asignación de cita en consulta de Odontología General </t>
  </si>
  <si>
    <t xml:space="preserve">Sumatoria total de los días calendario transcurridos entre 
la fecha en la cual el paciente solicita cita para ser 
atendido en la consulta de odontología general y la 
fecha para la cual es asignada la cita </t>
  </si>
  <si>
    <t xml:space="preserve">Número total de consultas odontológicas generales 
asignadas en el período en la Institución </t>
  </si>
  <si>
    <t xml:space="preserve">(7) Oportunidad en la realización de cirugía programada </t>
  </si>
  <si>
    <t>I.1.7</t>
  </si>
  <si>
    <t>Sumatoria total de los días calendario transcurridos entre la fecha de solicitud de la Cirugía programada y el
momento en el cual es realizada la cirugía</t>
  </si>
  <si>
    <t xml:space="preserve">(7) Oportunidad en la atención en servicios de Imagenología </t>
  </si>
  <si>
    <t xml:space="preserve">Sumatoria del número de días transcurridos entre la
solicitud del servicio de imagenología y el momento en el 
cual es prestado el servicio </t>
  </si>
  <si>
    <t>Total de atenciones en servicios de imagenología</t>
  </si>
  <si>
    <t xml:space="preserve">(8)Oportunidad de la Referencia en la EAPB </t>
  </si>
  <si>
    <t xml:space="preserve">Sumatoria del número de horas transcurridos entre la 
solicitud de la refrencia y el momento en el cual es 
autorizada por la EAPB </t>
  </si>
  <si>
    <t xml:space="preserve">Total de solicitudes de referencia </t>
  </si>
  <si>
    <t>Horas</t>
  </si>
  <si>
    <t>Inmediata por IVR</t>
  </si>
  <si>
    <t>2. Calidad Técnica</t>
  </si>
  <si>
    <t xml:space="preserve">(1) Tasa de Reingreso de pacientes hospitalizados </t>
  </si>
  <si>
    <t>I.2.1</t>
  </si>
  <si>
    <t xml:space="preserve">Número total de pacientes que reingresan al servicio de 
hospitalización, en la misma institución, antes de 20 días 
por la misma causa en el período </t>
  </si>
  <si>
    <t xml:space="preserve">Número total de egresos vivos en el período </t>
  </si>
  <si>
    <t xml:space="preserve">  (1) Proporción de esquemas de vacunación adecuados en niños menores de un año</t>
  </si>
  <si>
    <t>Número de niños menores de un año con esquema de 
vacunación adecuado según las normas del Programa 
Ampliado de Inmunizaciones</t>
  </si>
  <si>
    <t xml:space="preserve">Número total de niños menores de un año afiliados a la 
EAPB </t>
  </si>
  <si>
    <t>(2) Proporción Hipertensión Arterial Controlada</t>
  </si>
  <si>
    <t>I.2.2</t>
  </si>
  <si>
    <t xml:space="preserve">Número total de pacientes hipertensos diagnosticados </t>
  </si>
  <si>
    <t xml:space="preserve"> (2) Oportunidad en la detección de Cáncer de Cuello Uterino </t>
  </si>
  <si>
    <t xml:space="preserve">Número total de pacientes con CA de cuello uterino 
detectados in situ </t>
  </si>
  <si>
    <t xml:space="preserve">Número total de pacientes detectados con cáncer de 
cuello uterino </t>
  </si>
  <si>
    <t>Numerador:IPS
Denominador:EAPB</t>
  </si>
  <si>
    <t xml:space="preserve">3. Gerencia del Riesgo </t>
  </si>
  <si>
    <t xml:space="preserve">(1) Tasa de Mortalidad intrahospitalaria después de 48 horas </t>
  </si>
  <si>
    <t>I.3.1</t>
  </si>
  <si>
    <t>Número total de pacientes hospitalizados que fallecen 
después de 48 horas del ingreso</t>
  </si>
  <si>
    <t>Número total de pacientes hospitalizados</t>
  </si>
  <si>
    <t>Tasa por mil</t>
  </si>
  <si>
    <t xml:space="preserve">Tasa por mil </t>
  </si>
  <si>
    <t xml:space="preserve">Divide numerador entre el denominador y se multiplica 
por 1000 </t>
  </si>
  <si>
    <t xml:space="preserve">(1) Tasa de mortalidad por neumonía en grupos de alto riesgo </t>
  </si>
  <si>
    <t xml:space="preserve">Número de muertes de pacientes con diagnóstico de neumonía en menores de cinco años y mayores de 65 
años </t>
  </si>
  <si>
    <t xml:space="preserve">Número total de pacientes afiliados menores de cinco 
años y mayores de 65 años </t>
  </si>
  <si>
    <t>Tasa por 1000</t>
  </si>
  <si>
    <t xml:space="preserve">Divide numerador entre el denominador y multiplicar por 
el factor </t>
  </si>
  <si>
    <t xml:space="preserve">(2) Tasa de Infección Intrahospitalaria </t>
  </si>
  <si>
    <t>I.3.2</t>
  </si>
  <si>
    <t xml:space="preserve">Número de pacientes con infección nosocomial </t>
  </si>
  <si>
    <t xml:space="preserve">Número total de pacientes hospitalizados </t>
  </si>
  <si>
    <t>Divide numerador entre el denominador y se multiplica 
por 100</t>
  </si>
  <si>
    <t>Continua</t>
  </si>
  <si>
    <t xml:space="preserve">(2) Razón de Mortalidad Materna </t>
  </si>
  <si>
    <t xml:space="preserve">Número de muertes de maternas por causas atribuibles al 
embarazo </t>
  </si>
  <si>
    <t xml:space="preserve">Número de nacidos vivos </t>
  </si>
  <si>
    <t>Razón</t>
  </si>
  <si>
    <t xml:space="preserve">(3) Proporción de Vigilancia de Eventos adversos </t>
  </si>
  <si>
    <t>I.3.3</t>
  </si>
  <si>
    <t xml:space="preserve">Proporción de vigilancia de Eventos adversos </t>
  </si>
  <si>
    <t xml:space="preserve">Número total de eventos adversos detectados y 
gestionados </t>
  </si>
  <si>
    <t xml:space="preserve">Número total de eventos adversos detectados </t>
  </si>
  <si>
    <t xml:space="preserve">4. Satisfacción / Lealtad </t>
  </si>
  <si>
    <t xml:space="preserve">(1) Tasa de Satisfacción Global </t>
  </si>
  <si>
    <t>I.4.1</t>
  </si>
  <si>
    <t xml:space="preserve">Número total de pacientes que se consideran satisfechos 
con los servicios recibidos por la IPS </t>
  </si>
  <si>
    <t>Número total de pacientes que se consideran satisfechos 
con los servicios recibidos por la IPS</t>
  </si>
  <si>
    <t xml:space="preserve">Número total de pacientes encuestados por la IPS </t>
  </si>
  <si>
    <t xml:space="preserve">Número de afiliados que se consideran satisfechos con los 
servicios recibidos en la EAPB </t>
  </si>
  <si>
    <t>Número total de afiliados encuestados por la EAPB</t>
  </si>
  <si>
    <t xml:space="preserve">Relación porcentual </t>
  </si>
  <si>
    <t>Divide numerador entre el denominador y multiplica por 
100</t>
  </si>
  <si>
    <t>(2) Proporción de quejas resueltas antes de 15 días</t>
  </si>
  <si>
    <t>Número de quejas en las cuales se adoptan los 
correctivos requeridos antes de 15 días</t>
  </si>
  <si>
    <t xml:space="preserve">Número total de quejas recibidas </t>
  </si>
  <si>
    <t>Numerador Primer Semestre</t>
  </si>
  <si>
    <t>Denominador Primer Semestre</t>
  </si>
  <si>
    <t>Resultado Primer Semestre</t>
  </si>
  <si>
    <t>Numerador Segundo Semestre</t>
  </si>
  <si>
    <t>Denominador Segundo Semestre</t>
  </si>
  <si>
    <t>Resultado Segundo Semestre</t>
  </si>
  <si>
    <t>HOSPITAL MANUEL URIBE ANGEL</t>
  </si>
  <si>
    <t>CLINICA UNIVERSITARIA UPB</t>
  </si>
  <si>
    <t>TIEMPO DE ESPERA EN MEDICINA GENERAL(USM)</t>
  </si>
  <si>
    <t>ESCANOGRAFIA NEUROLOGICA</t>
  </si>
  <si>
    <t>Tiempo de espera en Consulta Médica General(USM)</t>
  </si>
  <si>
    <t>050010464802</t>
  </si>
  <si>
    <t xml:space="preserve">Tiempo de espera en consulta médica especializada  de Ginecologia superior a 15 dias.
</t>
  </si>
  <si>
    <t xml:space="preserve">María Teresa       Correa                Direccion Medica
</t>
  </si>
  <si>
    <t>CLINICA SAN JUAN DE DIOS DE LA CEJA</t>
  </si>
  <si>
    <t>053760212501</t>
  </si>
  <si>
    <r>
      <t xml:space="preserve">MÉTODO: Corregida situación de fallos en codificación de las citas al momento MEDICIONES: No identificadas
MAQUINARIA: No identificadas
MEDIO AMBIENTE: No identificadas
MANO DE OBRA: 
Recurso humano insuficiente para cubrir la demanda en el tiempo requerido
</t>
    </r>
    <r>
      <rPr>
        <b/>
        <sz val="8"/>
        <rFont val="Arial"/>
        <family val="2"/>
      </rPr>
      <t xml:space="preserve">NOTA: Citas del trimestre crecieron en un 33% con respecto al trimestre anterior
</t>
    </r>
    <r>
      <rPr>
        <sz val="8"/>
        <rFont val="Arial"/>
        <family val="2"/>
      </rPr>
      <t>MATERIALES: No identificadas</t>
    </r>
  </si>
  <si>
    <t xml:space="preserve">PLAN DE ACCIÓN DEL PRIMER TRIMESTRE EN EJECUCIÓN
1. Seguimiento a la codificación de citas
2. Continuar reuniones permanente de seguimiento e intervención con grupo de Obstetras, para asegurar cubrimiento del servicio, 
3.Búsqueda de talento humano profesional en el área adicional, para suplir necesidades actuales.
</t>
  </si>
  <si>
    <t>Director Médico
Enf. Coordinador de consulta externa</t>
  </si>
  <si>
    <r>
      <t xml:space="preserve">MÉTODO: Alto volumen de citas asignadas a más de 3 días por solicitud del paciente.
MEDICIONES: No identificadas
MAQUINARIA: No identificadas
MEDIO AMBIENTE:
Cierre de atención a pacientes de algunas aseguradoras en el oriente para varias EPS, por tanto aumenta la población que requiere los servicios
MANO DE OBRA: Dificultades particulares en talento humano, debido a rotación del personal, con dificultades de contratación de tecnólogos en la zona; esto ha limitado la posibilidad de ampliación de horarios (si bien ya se amplió agenda los sábados)
MATERIALES: No identificadas
</t>
    </r>
    <r>
      <rPr>
        <b/>
        <sz val="8"/>
        <rFont val="Arial"/>
        <family val="2"/>
      </rPr>
      <t>NOTA: citas del trimestre crecieron en 12% con respecto al trimestre anterior</t>
    </r>
  </si>
  <si>
    <t>PLAN DE ACCION DEL PRIMER TRIMESTRE EN EJECUCIÓN
1. Continuar registro las observaciones de asignación por solicitud del paciente
2. Gestionar los recursos necesarios para ampliar oferta</t>
  </si>
  <si>
    <t>Enf. Coord, Imagenología
Gestor de Talento Humano</t>
  </si>
  <si>
    <t>050010210101</t>
  </si>
  <si>
    <t>Se aumentará la planta de personal tanto médico como de enfermería, para agilizar la atención</t>
  </si>
  <si>
    <t>Director Médico</t>
  </si>
  <si>
    <t>FUNDACIÓN HOSPITAL SAN VICENTE DE PAUL RIONEGRO</t>
  </si>
  <si>
    <t>056151204401</t>
  </si>
  <si>
    <t>El no cumplimiento de la meta se presento al retiro y permisos del personal, ya se inició con la contratación y entrenamiento del personal.</t>
  </si>
  <si>
    <t>Director Centro de Urgencias y Hospital Día</t>
  </si>
  <si>
    <t>Se amplió la oferta de Consulta Externa por Medicina General, para tratar de cubrir la demanda Especialmente a los pacientes postquirúrgicos.</t>
  </si>
  <si>
    <t>CLINICA SOMER</t>
  </si>
  <si>
    <t>056150212901</t>
  </si>
  <si>
    <t>Congestión en el servicio de urgencias de la Clinica, especialmente, los fines de semana y días festivos.</t>
  </si>
  <si>
    <t>Fortaleciendo la red de atención del Municipio de Rionegro con la articulación de las EPS, IPS y Ente territorial y así poder Re direccionar al hospital de 1er nivel de atención del municipio y servicios de consulta prioritaria de las EPS, los pacientes clasificados como IV y V. (Según resolución 5556 / 2015).</t>
  </si>
  <si>
    <t>Gerencia y Direccion Medica</t>
  </si>
  <si>
    <t>HOSPITAL PABLO TOBON URIBE</t>
  </si>
  <si>
    <t>050010210401</t>
  </si>
  <si>
    <t>Aunque la demanda continua estable, no se cumple la meta debido a que las horas de médico destinadas a la consulta médica general se vieron afectadas por novedades de recurso humano como promociones a otra especialidad y retiros del personal</t>
  </si>
  <si>
    <t>Se continua con la misma estrategia planteada para el trimestre anterior que consiste en aumentar 1 hora semanal la consulta de médico general, lo que significa alrededor de 8 citas mensuales, esperando un impacto favorable; esta decisión se toma en conjunto con la jefe de los médicos generales.</t>
  </si>
  <si>
    <t>Dr. Héctor Zuluaga Castellanos,  Jefe Departamento Consulta Institucional y Privada
Dra. Narly Viviana Gomez Rueda, Jefe Medicos Generales HPTU</t>
  </si>
  <si>
    <t>Unidad Servicio Médico</t>
  </si>
  <si>
    <t>Tiempo de Espera en  Consulta de Odontología General(USM)</t>
  </si>
  <si>
    <t>Tiempo de Espera en  Consulta de Odontología General (USM)</t>
  </si>
  <si>
    <t>Indicadores EPS-EAPB</t>
  </si>
  <si>
    <t>Resultados Primer Semestre  EAPB 2016</t>
  </si>
  <si>
    <t xml:space="preserve"> Número total de
pacientes que seis meses
después de diagnosticada su
hipertensión arterial presentan
niveles de tensión arterial
esperados de acuerdo con las
metas recomendadas por la
Guía de Practica Clínica
basada en evidencia -Número
total de pacientes hipertensos
diagnosticados</t>
  </si>
  <si>
    <t>E.1.2.2</t>
  </si>
  <si>
    <t>E.1.3.0</t>
  </si>
  <si>
    <t>Número de tutelas falladas a favor del afiliado por no 
prestación de servicios POS O POSS</t>
  </si>
  <si>
    <t>E.1.1.0</t>
  </si>
  <si>
    <t>E.1.7.0</t>
  </si>
  <si>
    <t>E.1.8.0</t>
  </si>
  <si>
    <t>E.3.1.1</t>
  </si>
  <si>
    <t>Mayores de 65</t>
  </si>
  <si>
    <t>E.1.4.0</t>
  </si>
  <si>
    <t>E.1.5.0</t>
  </si>
  <si>
    <t>E1.6.0</t>
  </si>
  <si>
    <t>E.2.1.0</t>
  </si>
  <si>
    <t>E.2.2.0</t>
  </si>
  <si>
    <t>E.3.2.0</t>
  </si>
  <si>
    <t>E.4.1.0</t>
  </si>
  <si>
    <t>E.4.2.0</t>
  </si>
  <si>
    <t xml:space="preserve">Oportunidad de Consulta Médica Especializada - Medicina Interna 41 días </t>
  </si>
  <si>
    <t xml:space="preserve">Oportunidad de Consulta Médica Especializada - Cirugía General 25 días </t>
  </si>
  <si>
    <t>HOSPITAL UNIVERSITARIO SAN VICENTE DE PAÚL</t>
  </si>
  <si>
    <t>LAB GONZALO ARISTIZABAL</t>
  </si>
  <si>
    <t>LABORATORIO MÉDICO ECHAVARRIA</t>
  </si>
  <si>
    <t xml:space="preserve">Primer Semestre </t>
  </si>
  <si>
    <t xml:space="preserve">HOSPITAL PABLO TOBÓN URIBE </t>
  </si>
  <si>
    <t>Primer Semestre</t>
  </si>
  <si>
    <t>IPS**** Encuesta al 2019</t>
  </si>
  <si>
    <t>Tiempo de espera en Consulta Médica Especializada-Medicina Interna.</t>
  </si>
  <si>
    <t>Tiempo de espera en Consulta Médica Especializada-Ginecología.</t>
  </si>
  <si>
    <t>Tiempo de espera en Consulta Médica Especializada-Pediatría..</t>
  </si>
  <si>
    <t>Tiempo de espera en Consulta Médica Especializada-Cirugía General.</t>
  </si>
  <si>
    <t>Tiempo de espera en Consulta Médica Especializada-Obstetricia.</t>
  </si>
  <si>
    <t>Oportunidad de servicios de Imagenología y Diagnóstico General Radiología Simple.</t>
  </si>
  <si>
    <t>Oportunidad de servicios de Imagenología y Diagnóstico Especializado TAC.</t>
  </si>
  <si>
    <t>Oportunidad Toma de Muestras Laboratorio Básico.</t>
  </si>
  <si>
    <t>Tiempo de espera en la Programación de Cirugía General Programada.</t>
  </si>
  <si>
    <t>Tasa de Infección Intrahospitalaria</t>
  </si>
  <si>
    <t>I  N  D  I  C  A  D  O  R  E  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</si>
</sst>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
  </numFmts>
  <fonts count="41"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9"/>
      <color indexed="8"/>
      <name val="Calibri"/>
      <family val="2"/>
      <scheme val="minor"/>
    </font>
    <font>
      <sz val="8"/>
      <color theme="1"/>
      <name val="Calibri"/>
      <family val="2"/>
      <scheme val="minor"/>
    </font>
    <font>
      <sz val="8"/>
      <name val="Calibri"/>
      <family val="2"/>
      <scheme val="minor"/>
    </font>
    <font>
      <sz val="12"/>
      <color theme="1"/>
      <name val="Trebuchet MS"/>
      <family val="2"/>
    </font>
    <font>
      <b/>
      <sz val="12"/>
      <color theme="1"/>
      <name val="Trebuchet MS"/>
      <family val="2"/>
    </font>
    <font>
      <u/>
      <sz val="8"/>
      <color theme="10"/>
      <name val="Calibri"/>
      <family val="2"/>
    </font>
    <font>
      <b/>
      <i/>
      <sz val="14"/>
      <color theme="1"/>
      <name val="Calibri"/>
      <family val="2"/>
      <scheme val="minor"/>
    </font>
    <font>
      <b/>
      <i/>
      <sz val="20"/>
      <color theme="1"/>
      <name val="Calibri"/>
      <family val="2"/>
      <scheme val="minor"/>
    </font>
    <font>
      <b/>
      <i/>
      <u/>
      <sz val="11"/>
      <color theme="1"/>
      <name val="Calibri"/>
      <family val="2"/>
      <scheme val="minor"/>
    </font>
    <font>
      <sz val="10"/>
      <color theme="7"/>
      <name val="Calibri"/>
      <family val="2"/>
      <scheme val="minor"/>
    </font>
    <font>
      <b/>
      <i/>
      <u/>
      <sz val="28"/>
      <color theme="1"/>
      <name val="Calibri"/>
      <family val="2"/>
      <scheme val="minor"/>
    </font>
    <font>
      <b/>
      <sz val="10"/>
      <name val="Arial"/>
      <family val="2"/>
    </font>
    <font>
      <sz val="8"/>
      <name val="Arial"/>
      <family val="2"/>
    </font>
    <font>
      <b/>
      <sz val="8"/>
      <name val="Arial"/>
      <family val="2"/>
    </font>
    <font>
      <b/>
      <i/>
      <u/>
      <sz val="10"/>
      <name val="Arial"/>
      <family val="2"/>
    </font>
    <font>
      <sz val="11"/>
      <name val="Calibri"/>
      <family val="2"/>
      <scheme val="minor"/>
    </font>
  </fonts>
  <fills count="4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0B050"/>
        <bgColor indexed="64"/>
      </patternFill>
    </fill>
    <fill>
      <patternFill patternType="solid">
        <fgColor theme="6"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5">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5" fillId="22" borderId="14" applyNumberFormat="0" applyAlignment="0" applyProtection="0"/>
    <xf numFmtId="0" fontId="6" fillId="23" borderId="15" applyNumberFormat="0" applyAlignment="0" applyProtection="0"/>
    <xf numFmtId="0" fontId="7" fillId="0" borderId="16" applyNumberFormat="0" applyFill="0" applyAlignment="0" applyProtection="0"/>
    <xf numFmtId="0" fontId="8" fillId="0" borderId="0" applyNumberForma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9" fillId="30" borderId="14" applyNumberFormat="0" applyAlignment="0" applyProtection="0"/>
    <xf numFmtId="0" fontId="10" fillId="0" borderId="0" applyNumberFormat="0" applyFill="0" applyBorder="0" applyAlignment="0" applyProtection="0">
      <alignment vertical="top"/>
      <protection locked="0"/>
    </xf>
    <xf numFmtId="0" fontId="11" fillId="31" borderId="0" applyNumberFormat="0" applyBorder="0" applyAlignment="0" applyProtection="0"/>
    <xf numFmtId="0" fontId="12" fillId="32" borderId="0" applyNumberFormat="0" applyBorder="0" applyAlignment="0" applyProtection="0"/>
    <xf numFmtId="0" fontId="1" fillId="0" borderId="0"/>
    <xf numFmtId="0" fontId="1" fillId="0" borderId="0"/>
    <xf numFmtId="0" fontId="2" fillId="33" borderId="17" applyNumberFormat="0" applyFont="0" applyAlignment="0" applyProtection="0"/>
    <xf numFmtId="9" fontId="2" fillId="0" borderId="0" applyFont="0" applyFill="0" applyBorder="0" applyAlignment="0" applyProtection="0"/>
    <xf numFmtId="0" fontId="13" fillId="22" borderId="1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9" applyNumberFormat="0" applyFill="0" applyAlignment="0" applyProtection="0"/>
    <xf numFmtId="0" fontId="8" fillId="0" borderId="20" applyNumberFormat="0" applyFill="0" applyAlignment="0" applyProtection="0"/>
    <xf numFmtId="0" fontId="18" fillId="0" borderId="21" applyNumberFormat="0" applyFill="0" applyAlignment="0" applyProtection="0"/>
  </cellStyleXfs>
  <cellXfs count="295">
    <xf numFmtId="0" fontId="0" fillId="0" borderId="0" xfId="0"/>
    <xf numFmtId="0" fontId="19" fillId="34" borderId="1" xfId="0" applyFont="1" applyFill="1" applyBorder="1" applyAlignment="1">
      <alignment horizontal="center" vertical="center"/>
    </xf>
    <xf numFmtId="0" fontId="19" fillId="34" borderId="1" xfId="0" applyFont="1" applyFill="1" applyBorder="1" applyAlignment="1">
      <alignment horizontal="center" vertical="center" wrapText="1"/>
    </xf>
    <xf numFmtId="0" fontId="20" fillId="0" borderId="0" xfId="0" applyFont="1" applyBorder="1" applyAlignment="1">
      <alignment horizontal="center" wrapText="1"/>
    </xf>
    <xf numFmtId="0" fontId="20" fillId="34" borderId="1" xfId="0" applyFont="1" applyFill="1" applyBorder="1" applyAlignment="1">
      <alignment horizontal="center" vertical="center" wrapText="1"/>
    </xf>
    <xf numFmtId="0" fontId="21" fillId="0" borderId="1" xfId="0" applyFont="1" applyBorder="1" applyAlignment="1">
      <alignment horizontal="center"/>
    </xf>
    <xf numFmtId="9" fontId="21" fillId="0" borderId="1" xfId="0" applyNumberFormat="1" applyFont="1" applyBorder="1" applyAlignment="1">
      <alignment horizontal="center"/>
    </xf>
    <xf numFmtId="0" fontId="22" fillId="0" borderId="1" xfId="0" applyFont="1" applyBorder="1" applyAlignment="1">
      <alignment horizontal="center"/>
    </xf>
    <xf numFmtId="0" fontId="22" fillId="0" borderId="1" xfId="0" applyFont="1" applyBorder="1" applyAlignment="1">
      <alignment horizontal="center" vertical="center" wrapText="1"/>
    </xf>
    <xf numFmtId="0" fontId="22" fillId="35"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2" fontId="22" fillId="0" borderId="1" xfId="0" applyNumberFormat="1" applyFont="1" applyBorder="1" applyAlignment="1">
      <alignment horizontal="center" vertical="center" wrapText="1"/>
    </xf>
    <xf numFmtId="1" fontId="22" fillId="0" borderId="1" xfId="0" applyNumberFormat="1" applyFont="1" applyFill="1" applyBorder="1" applyAlignment="1">
      <alignment horizontal="center"/>
    </xf>
    <xf numFmtId="0" fontId="22" fillId="0" borderId="1" xfId="0" applyFont="1" applyFill="1" applyBorder="1" applyAlignment="1">
      <alignment horizontal="center"/>
    </xf>
    <xf numFmtId="17" fontId="22" fillId="0" borderId="1" xfId="0" applyNumberFormat="1" applyFont="1" applyBorder="1" applyAlignment="1">
      <alignment horizontal="center"/>
    </xf>
    <xf numFmtId="2" fontId="22" fillId="0" borderId="1" xfId="0" applyNumberFormat="1" applyFont="1" applyBorder="1" applyAlignment="1">
      <alignment horizontal="center"/>
    </xf>
    <xf numFmtId="17" fontId="22" fillId="0" borderId="1" xfId="0" applyNumberFormat="1" applyFont="1" applyBorder="1" applyAlignment="1">
      <alignment horizontal="center" vertical="center"/>
    </xf>
    <xf numFmtId="0" fontId="23" fillId="0" borderId="1" xfId="0" applyFont="1" applyFill="1" applyBorder="1" applyAlignment="1">
      <alignment horizontal="center" vertical="center" wrapText="1"/>
    </xf>
    <xf numFmtId="165" fontId="22" fillId="0" borderId="1" xfId="0" applyNumberFormat="1" applyFont="1" applyBorder="1" applyAlignment="1">
      <alignment horizontal="center"/>
    </xf>
    <xf numFmtId="1" fontId="23" fillId="2"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2" fillId="0" borderId="1" xfId="0" applyNumberFormat="1" applyFont="1" applyBorder="1" applyAlignment="1">
      <alignment horizontal="center"/>
    </xf>
    <xf numFmtId="1" fontId="23" fillId="36"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xf>
    <xf numFmtId="1" fontId="22" fillId="0" borderId="1" xfId="0" applyNumberFormat="1" applyFont="1" applyBorder="1" applyAlignment="1">
      <alignment horizontal="center"/>
    </xf>
    <xf numFmtId="0" fontId="24" fillId="34" borderId="1" xfId="0" applyFont="1" applyFill="1" applyBorder="1" applyAlignment="1">
      <alignment horizontal="center" vertical="center" wrapText="1"/>
    </xf>
    <xf numFmtId="1" fontId="25" fillId="0" borderId="1" xfId="0" applyNumberFormat="1" applyFont="1" applyFill="1" applyBorder="1" applyAlignment="1">
      <alignment horizontal="center"/>
    </xf>
    <xf numFmtId="166" fontId="22" fillId="0" borderId="1" xfId="0" applyNumberFormat="1" applyFont="1" applyBorder="1" applyAlignment="1">
      <alignment horizontal="center"/>
    </xf>
    <xf numFmtId="0" fontId="22" fillId="35" borderId="1" xfId="0" applyFont="1" applyFill="1" applyBorder="1" applyAlignment="1">
      <alignment horizontal="center"/>
    </xf>
    <xf numFmtId="1" fontId="22" fillId="36" borderId="1" xfId="0" applyNumberFormat="1" applyFont="1" applyFill="1" applyBorder="1" applyAlignment="1">
      <alignment horizontal="center"/>
    </xf>
    <xf numFmtId="0" fontId="22" fillId="36" borderId="1" xfId="0" applyFont="1" applyFill="1" applyBorder="1" applyAlignment="1">
      <alignment horizontal="center"/>
    </xf>
    <xf numFmtId="164" fontId="22" fillId="35" borderId="1" xfId="0" applyNumberFormat="1" applyFont="1" applyFill="1" applyBorder="1" applyAlignment="1">
      <alignment horizontal="center"/>
    </xf>
    <xf numFmtId="0" fontId="0" fillId="37" borderId="0" xfId="0" applyFill="1"/>
    <xf numFmtId="0" fontId="14" fillId="0" borderId="0" xfId="0" applyFont="1"/>
    <xf numFmtId="0" fontId="22" fillId="0" borderId="2" xfId="0" applyFont="1" applyBorder="1" applyAlignment="1">
      <alignment vertical="center" wrapText="1"/>
    </xf>
    <xf numFmtId="0" fontId="22" fillId="0" borderId="3" xfId="0" applyFont="1" applyBorder="1" applyAlignment="1">
      <alignment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1" xfId="0" applyFont="1" applyBorder="1" applyAlignment="1">
      <alignment horizontal="center" vertical="center"/>
    </xf>
    <xf numFmtId="2" fontId="26" fillId="0" borderId="1" xfId="0" applyNumberFormat="1" applyFont="1" applyBorder="1" applyAlignment="1">
      <alignment horizontal="center" vertical="center"/>
    </xf>
    <xf numFmtId="0" fontId="26" fillId="0" borderId="1" xfId="0" applyFont="1" applyFill="1" applyBorder="1" applyAlignment="1">
      <alignment horizontal="center" vertical="center" wrapText="1"/>
    </xf>
    <xf numFmtId="0" fontId="22" fillId="38" borderId="2" xfId="0" applyFont="1" applyFill="1" applyBorder="1" applyAlignment="1">
      <alignment vertical="center" wrapText="1"/>
    </xf>
    <xf numFmtId="0" fontId="22" fillId="38" borderId="3" xfId="0" applyFont="1" applyFill="1" applyBorder="1" applyAlignment="1">
      <alignment vertical="center" wrapText="1"/>
    </xf>
    <xf numFmtId="2" fontId="26" fillId="0" borderId="1" xfId="0" applyNumberFormat="1" applyFont="1" applyBorder="1" applyAlignment="1">
      <alignment horizontal="center" vertical="center" wrapText="1"/>
    </xf>
    <xf numFmtId="0" fontId="19" fillId="34" borderId="1" xfId="0" applyFont="1" applyFill="1" applyBorder="1" applyAlignment="1">
      <alignment horizontal="center" vertical="center"/>
    </xf>
    <xf numFmtId="0" fontId="26" fillId="0" borderId="4" xfId="0" applyFont="1" applyBorder="1" applyAlignment="1">
      <alignment horizontal="center" wrapText="1"/>
    </xf>
    <xf numFmtId="2" fontId="20" fillId="34" borderId="1" xfId="0" applyNumberFormat="1" applyFont="1" applyFill="1" applyBorder="1" applyAlignment="1">
      <alignment horizontal="center" vertical="center"/>
    </xf>
    <xf numFmtId="0" fontId="28" fillId="0" borderId="5" xfId="0" applyFont="1" applyBorder="1"/>
    <xf numFmtId="0" fontId="28" fillId="0" borderId="0" xfId="0" applyFont="1"/>
    <xf numFmtId="0" fontId="28" fillId="0" borderId="6" xfId="0" applyFont="1" applyBorder="1"/>
    <xf numFmtId="0" fontId="28" fillId="0" borderId="7" xfId="0" applyFont="1" applyBorder="1"/>
    <xf numFmtId="0" fontId="29" fillId="0" borderId="0" xfId="0" applyFont="1"/>
    <xf numFmtId="0" fontId="28" fillId="0" borderId="1" xfId="0" applyFont="1" applyBorder="1" applyAlignment="1">
      <alignment vertical="center" wrapText="1"/>
    </xf>
    <xf numFmtId="0" fontId="30" fillId="0" borderId="0" xfId="31" applyFont="1" applyAlignment="1" applyProtection="1">
      <alignment vertical="center"/>
    </xf>
    <xf numFmtId="167" fontId="26" fillId="0" borderId="1" xfId="37" applyNumberFormat="1" applyFont="1" applyBorder="1" applyAlignment="1">
      <alignment horizontal="center" vertical="center"/>
    </xf>
    <xf numFmtId="1" fontId="27"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20" fillId="34" borderId="1" xfId="0" applyFont="1" applyFill="1" applyBorder="1" applyAlignment="1">
      <alignment horizontal="center" vertical="center"/>
    </xf>
    <xf numFmtId="0" fontId="26" fillId="0" borderId="0" xfId="0" applyFont="1"/>
    <xf numFmtId="0" fontId="26" fillId="0" borderId="1" xfId="0" applyFont="1" applyBorder="1" applyAlignment="1">
      <alignment horizontal="center"/>
    </xf>
    <xf numFmtId="2" fontId="26" fillId="0" borderId="1" xfId="0" applyNumberFormat="1" applyFont="1" applyFill="1" applyBorder="1" applyAlignment="1">
      <alignment horizontal="center" vertical="center" wrapText="1"/>
    </xf>
    <xf numFmtId="0" fontId="29" fillId="39" borderId="13" xfId="0" applyFont="1" applyFill="1" applyBorder="1" applyAlignment="1">
      <alignment horizontal="center" vertical="center"/>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1" fontId="27" fillId="0" borderId="0" xfId="0" applyNumberFormat="1" applyFont="1" applyFill="1" applyBorder="1" applyAlignment="1">
      <alignment horizontal="center" vertical="center" wrapText="1"/>
    </xf>
    <xf numFmtId="2" fontId="26" fillId="0" borderId="0" xfId="0" applyNumberFormat="1" applyFont="1" applyBorder="1" applyAlignment="1">
      <alignment horizontal="center" vertical="center"/>
    </xf>
    <xf numFmtId="0" fontId="19" fillId="34" borderId="1" xfId="0" applyFont="1" applyFill="1" applyBorder="1" applyAlignment="1">
      <alignment horizontal="center" vertical="center"/>
    </xf>
    <xf numFmtId="0" fontId="26" fillId="0" borderId="0" xfId="0" applyFont="1" applyFill="1" applyBorder="1" applyAlignment="1">
      <alignment horizontal="center" vertical="center" wrapText="1"/>
    </xf>
    <xf numFmtId="0" fontId="0" fillId="0" borderId="0" xfId="0" applyBorder="1"/>
    <xf numFmtId="0" fontId="0" fillId="0" borderId="0" xfId="0" applyFill="1" applyBorder="1"/>
    <xf numFmtId="0" fontId="0" fillId="0" borderId="0" xfId="0" applyAlignment="1">
      <alignment horizontal="center" vertical="center"/>
    </xf>
    <xf numFmtId="0" fontId="32" fillId="40" borderId="10" xfId="0" applyFont="1" applyFill="1" applyBorder="1" applyAlignment="1">
      <alignment horizontal="center" vertical="center" wrapText="1"/>
    </xf>
    <xf numFmtId="0" fontId="32" fillId="34" borderId="10" xfId="0" applyFont="1" applyFill="1" applyBorder="1" applyAlignment="1">
      <alignment horizontal="center" vertical="center" wrapText="1"/>
    </xf>
    <xf numFmtId="0" fontId="18" fillId="39" borderId="1" xfId="0" applyFont="1" applyFill="1" applyBorder="1" applyAlignment="1">
      <alignment horizontal="center" vertical="center" wrapText="1"/>
    </xf>
    <xf numFmtId="0" fontId="18" fillId="39" borderId="1" xfId="0" applyFont="1" applyFill="1" applyBorder="1" applyAlignment="1">
      <alignment horizontal="left" vertical="center" wrapText="1"/>
    </xf>
    <xf numFmtId="0" fontId="18" fillId="34" borderId="1" xfId="0" applyFont="1" applyFill="1" applyBorder="1" applyAlignment="1">
      <alignment horizontal="center" vertical="center" wrapText="1"/>
    </xf>
    <xf numFmtId="0" fontId="18" fillId="39" borderId="1" xfId="0" applyFont="1" applyFill="1" applyBorder="1" applyAlignment="1">
      <alignment horizontal="center" vertical="center"/>
    </xf>
    <xf numFmtId="0" fontId="18" fillId="41" borderId="1" xfId="0" applyFont="1" applyFill="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166" fontId="0" fillId="35" borderId="1" xfId="0" applyNumberFormat="1" applyFill="1" applyBorder="1" applyAlignment="1">
      <alignment horizontal="center" vertical="center"/>
    </xf>
    <xf numFmtId="166" fontId="0" fillId="34" borderId="1" xfId="0" applyNumberFormat="1" applyFill="1" applyBorder="1" applyAlignment="1">
      <alignment horizontal="center" vertical="center"/>
    </xf>
    <xf numFmtId="0" fontId="0" fillId="0" borderId="1" xfId="0" applyFont="1" applyFill="1" applyBorder="1" applyAlignment="1">
      <alignment horizontal="left" vertical="center" wrapText="1"/>
    </xf>
    <xf numFmtId="49" fontId="0" fillId="0" borderId="0" xfId="0" applyNumberFormat="1"/>
    <xf numFmtId="0" fontId="0" fillId="0" borderId="9" xfId="0"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vertical="center" wrapText="1"/>
    </xf>
    <xf numFmtId="0" fontId="21"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35" borderId="1" xfId="0" applyFill="1" applyBorder="1"/>
    <xf numFmtId="0" fontId="0" fillId="34" borderId="1" xfId="0" applyFill="1" applyBorder="1"/>
    <xf numFmtId="0" fontId="0" fillId="35" borderId="1" xfId="0" applyFill="1" applyBorder="1" applyAlignment="1">
      <alignment horizontal="center" vertical="center"/>
    </xf>
    <xf numFmtId="0" fontId="0" fillId="0" borderId="0" xfId="0" applyFill="1"/>
    <xf numFmtId="49" fontId="0" fillId="0" borderId="0" xfId="0" applyNumberFormat="1" applyFill="1"/>
    <xf numFmtId="0" fontId="0" fillId="0" borderId="10" xfId="0" applyFill="1" applyBorder="1" applyAlignment="1">
      <alignment horizontal="left" vertical="center" wrapText="1"/>
    </xf>
    <xf numFmtId="0" fontId="0" fillId="0" borderId="1" xfId="0" applyFill="1" applyBorder="1" applyAlignment="1">
      <alignment horizontal="left" wrapText="1"/>
    </xf>
    <xf numFmtId="0" fontId="0" fillId="0" borderId="10" xfId="0" applyFill="1" applyBorder="1" applyAlignment="1">
      <alignment vertical="center" wrapText="1"/>
    </xf>
    <xf numFmtId="0" fontId="0" fillId="35" borderId="0" xfId="0" applyFill="1"/>
    <xf numFmtId="0" fontId="0" fillId="0" borderId="1" xfId="0" applyFill="1" applyBorder="1" applyAlignment="1">
      <alignment vertical="top" wrapText="1"/>
    </xf>
    <xf numFmtId="0" fontId="0" fillId="42" borderId="0" xfId="0" applyFill="1"/>
    <xf numFmtId="0" fontId="0" fillId="41" borderId="1" xfId="0" applyFill="1" applyBorder="1" applyAlignment="1">
      <alignment horizontal="center"/>
    </xf>
    <xf numFmtId="0" fontId="0" fillId="34" borderId="1" xfId="0" applyFill="1" applyBorder="1" applyAlignment="1">
      <alignment horizontal="center"/>
    </xf>
    <xf numFmtId="0" fontId="0" fillId="0" borderId="0" xfId="0" applyFill="1" applyBorder="1" applyAlignment="1">
      <alignment horizontal="center" wrapText="1"/>
    </xf>
    <xf numFmtId="0" fontId="0" fillId="35" borderId="1" xfId="0" applyFill="1" applyBorder="1" applyAlignment="1">
      <alignment horizontal="left" vertical="center" wrapText="1"/>
    </xf>
    <xf numFmtId="0" fontId="0" fillId="35" borderId="1" xfId="0" applyFill="1" applyBorder="1" applyAlignment="1">
      <alignment horizontal="center" vertical="center" wrapText="1"/>
    </xf>
    <xf numFmtId="0" fontId="21" fillId="35" borderId="1" xfId="0" applyFont="1" applyFill="1" applyBorder="1" applyAlignment="1">
      <alignment horizontal="left" vertical="center" wrapText="1"/>
    </xf>
    <xf numFmtId="0" fontId="0" fillId="35" borderId="26" xfId="0" applyFill="1" applyBorder="1" applyAlignment="1">
      <alignment horizontal="left" vertical="center" wrapText="1"/>
    </xf>
    <xf numFmtId="0" fontId="0" fillId="35" borderId="2" xfId="0" applyFill="1" applyBorder="1" applyAlignment="1">
      <alignment horizontal="left" vertical="center"/>
    </xf>
    <xf numFmtId="0" fontId="0" fillId="35" borderId="1" xfId="0" applyFill="1" applyBorder="1" applyAlignment="1">
      <alignment horizontal="left" vertical="center"/>
    </xf>
    <xf numFmtId="0" fontId="0" fillId="34" borderId="1" xfId="0" applyFill="1" applyBorder="1" applyAlignment="1">
      <alignment horizontal="left" vertical="center"/>
    </xf>
    <xf numFmtId="0" fontId="0" fillId="0" borderId="4" xfId="0" applyFill="1" applyBorder="1" applyAlignment="1">
      <alignment horizontal="left" vertical="center" wrapText="1"/>
    </xf>
    <xf numFmtId="0" fontId="0" fillId="0" borderId="0" xfId="0" applyFill="1" applyAlignment="1">
      <alignment horizontal="left" vertical="center"/>
    </xf>
    <xf numFmtId="0" fontId="0" fillId="35" borderId="0" xfId="0" applyFill="1" applyAlignment="1">
      <alignment horizontal="left" vertical="center"/>
    </xf>
    <xf numFmtId="0" fontId="0" fillId="0" borderId="1" xfId="0" applyFill="1" applyBorder="1" applyAlignment="1">
      <alignment vertical="center"/>
    </xf>
    <xf numFmtId="0" fontId="0" fillId="0" borderId="0" xfId="0" applyFill="1" applyAlignment="1">
      <alignment vertical="center" wrapText="1"/>
    </xf>
    <xf numFmtId="0" fontId="21" fillId="0" borderId="1" xfId="0" applyFont="1" applyFill="1" applyBorder="1" applyAlignment="1">
      <alignment vertical="center" wrapText="1"/>
    </xf>
    <xf numFmtId="0" fontId="0" fillId="0" borderId="26" xfId="0" applyFill="1" applyBorder="1" applyAlignment="1">
      <alignment vertical="center" wrapText="1"/>
    </xf>
    <xf numFmtId="0" fontId="0" fillId="0" borderId="2" xfId="0" applyFill="1" applyBorder="1" applyAlignment="1">
      <alignment vertical="center"/>
    </xf>
    <xf numFmtId="0" fontId="0" fillId="35" borderId="1" xfId="0" applyFill="1" applyBorder="1" applyAlignment="1">
      <alignment vertical="center"/>
    </xf>
    <xf numFmtId="0" fontId="0" fillId="34" borderId="1" xfId="0" applyFill="1" applyBorder="1" applyAlignment="1">
      <alignment vertical="center"/>
    </xf>
    <xf numFmtId="0" fontId="0" fillId="0" borderId="4" xfId="0" applyFill="1" applyBorder="1" applyAlignment="1">
      <alignment vertical="center" wrapText="1"/>
    </xf>
    <xf numFmtId="0" fontId="0" fillId="0" borderId="0" xfId="0" applyFill="1" applyAlignment="1">
      <alignment vertical="center"/>
    </xf>
    <xf numFmtId="49" fontId="0" fillId="0" borderId="0" xfId="0" applyNumberFormat="1" applyFill="1" applyAlignment="1">
      <alignment vertical="center"/>
    </xf>
    <xf numFmtId="0" fontId="0" fillId="35" borderId="0" xfId="0" applyFill="1" applyAlignment="1">
      <alignment vertical="center"/>
    </xf>
    <xf numFmtId="0" fontId="0" fillId="41" borderId="8" xfId="0" applyFill="1" applyBorder="1" applyAlignment="1">
      <alignment horizontal="center"/>
    </xf>
    <xf numFmtId="0" fontId="0" fillId="0" borderId="0" xfId="0" applyFill="1" applyBorder="1" applyAlignment="1">
      <alignment horizontal="center"/>
    </xf>
    <xf numFmtId="0" fontId="0" fillId="0" borderId="1" xfId="0" applyBorder="1" applyAlignment="1">
      <alignment vertical="center"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wrapText="1"/>
    </xf>
    <xf numFmtId="0" fontId="0" fillId="34" borderId="2" xfId="0" applyFill="1" applyBorder="1" applyAlignment="1">
      <alignment horizontal="center" wrapText="1"/>
    </xf>
    <xf numFmtId="0" fontId="0" fillId="0" borderId="1" xfId="0" applyBorder="1" applyAlignment="1">
      <alignment vertical="center"/>
    </xf>
    <xf numFmtId="0" fontId="0" fillId="34" borderId="3" xfId="0" applyFill="1" applyBorder="1" applyAlignment="1">
      <alignment horizontal="center" wrapText="1"/>
    </xf>
    <xf numFmtId="0" fontId="0" fillId="34" borderId="4" xfId="0" applyFill="1" applyBorder="1" applyAlignment="1">
      <alignment horizontal="center" wrapText="1"/>
    </xf>
    <xf numFmtId="0" fontId="0" fillId="41" borderId="4" xfId="0" applyFill="1" applyBorder="1"/>
    <xf numFmtId="0" fontId="0" fillId="41" borderId="0" xfId="0" applyFill="1" applyBorder="1" applyAlignment="1">
      <alignment horizontal="center" vertical="center"/>
    </xf>
    <xf numFmtId="0" fontId="0" fillId="41" borderId="3" xfId="0" applyFill="1" applyBorder="1" applyAlignment="1">
      <alignment wrapText="1"/>
    </xf>
    <xf numFmtId="0" fontId="0" fillId="41" borderId="2" xfId="0" applyFill="1" applyBorder="1" applyAlignment="1">
      <alignment wrapText="1"/>
    </xf>
    <xf numFmtId="0" fontId="0" fillId="41" borderId="2" xfId="0" applyFill="1" applyBorder="1" applyAlignment="1">
      <alignment horizontal="left" wrapText="1"/>
    </xf>
    <xf numFmtId="0" fontId="0" fillId="41" borderId="2" xfId="0" applyFill="1" applyBorder="1" applyAlignment="1">
      <alignment horizontal="left" vertical="center" wrapText="1"/>
    </xf>
    <xf numFmtId="0" fontId="0" fillId="41" borderId="2" xfId="0" applyFill="1" applyBorder="1" applyAlignment="1">
      <alignment horizontal="left" vertical="center"/>
    </xf>
    <xf numFmtId="0" fontId="0" fillId="41" borderId="1" xfId="0" applyFill="1" applyBorder="1" applyAlignment="1">
      <alignment horizontal="left" vertical="center" wrapText="1"/>
    </xf>
    <xf numFmtId="0" fontId="0" fillId="41" borderId="1" xfId="0" applyFill="1" applyBorder="1"/>
    <xf numFmtId="0" fontId="18" fillId="39" borderId="4" xfId="0" applyFont="1" applyFill="1" applyBorder="1" applyAlignment="1">
      <alignment horizontal="left" vertical="center" wrapText="1"/>
    </xf>
    <xf numFmtId="0" fontId="0" fillId="41" borderId="2" xfId="0" applyFill="1" applyBorder="1" applyAlignment="1">
      <alignment horizontal="center"/>
    </xf>
    <xf numFmtId="0" fontId="0" fillId="34" borderId="2" xfId="0" applyFill="1" applyBorder="1" applyAlignment="1">
      <alignment horizontal="center"/>
    </xf>
    <xf numFmtId="0" fontId="0" fillId="0" borderId="1" xfId="0" applyBorder="1" applyAlignment="1">
      <alignment horizontal="left"/>
    </xf>
    <xf numFmtId="0" fontId="0" fillId="41" borderId="3" xfId="0" applyFill="1" applyBorder="1" applyAlignment="1">
      <alignment horizontal="center"/>
    </xf>
    <xf numFmtId="0" fontId="0" fillId="34" borderId="3" xfId="0" applyFill="1" applyBorder="1" applyAlignment="1">
      <alignment horizontal="center"/>
    </xf>
    <xf numFmtId="0" fontId="0" fillId="0" borderId="10" xfId="0" applyBorder="1" applyAlignment="1">
      <alignment horizont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41" borderId="4" xfId="0" applyFill="1" applyBorder="1" applyAlignment="1">
      <alignment horizontal="center"/>
    </xf>
    <xf numFmtId="0" fontId="0" fillId="34" borderId="4" xfId="0" applyFill="1" applyBorder="1" applyAlignment="1">
      <alignment horizontal="center"/>
    </xf>
    <xf numFmtId="0" fontId="0" fillId="0" borderId="0" xfId="0" applyFill="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21"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0" fillId="43" borderId="0" xfId="0" applyFill="1"/>
    <xf numFmtId="1" fontId="0" fillId="0" borderId="0" xfId="0" applyNumberFormat="1"/>
    <xf numFmtId="0" fontId="10" fillId="35" borderId="8" xfId="31" applyFill="1" applyBorder="1" applyAlignment="1" applyProtection="1">
      <alignment horizontal="center" vertical="center"/>
    </xf>
    <xf numFmtId="0" fontId="10" fillId="39" borderId="8" xfId="31" applyFill="1" applyBorder="1" applyAlignment="1" applyProtection="1">
      <alignment horizontal="center" vertical="center"/>
    </xf>
    <xf numFmtId="0" fontId="10" fillId="39" borderId="0" xfId="31" applyFill="1" applyAlignment="1" applyProtection="1">
      <alignment horizontal="center"/>
    </xf>
    <xf numFmtId="0" fontId="0" fillId="0" borderId="1" xfId="0" applyFill="1" applyBorder="1"/>
    <xf numFmtId="0" fontId="1" fillId="0" borderId="0" xfId="34"/>
    <xf numFmtId="49" fontId="36" fillId="0" borderId="8" xfId="34" applyNumberFormat="1" applyFont="1" applyBorder="1"/>
    <xf numFmtId="0" fontId="36" fillId="0" borderId="1" xfId="34" applyFont="1" applyBorder="1"/>
    <xf numFmtId="0" fontId="1" fillId="0" borderId="1" xfId="34" applyBorder="1" applyAlignment="1">
      <alignment horizontal="center" vertical="center"/>
    </xf>
    <xf numFmtId="49" fontId="1" fillId="0" borderId="1" xfId="34" applyNumberFormat="1" applyBorder="1" applyAlignment="1">
      <alignment horizontal="center" vertical="center"/>
    </xf>
    <xf numFmtId="0" fontId="37" fillId="0" borderId="1" xfId="34" applyFont="1" applyBorder="1" applyAlignment="1">
      <alignment vertical="center" wrapText="1"/>
    </xf>
    <xf numFmtId="49" fontId="36" fillId="0" borderId="1" xfId="34" applyNumberFormat="1" applyFont="1" applyBorder="1"/>
    <xf numFmtId="0" fontId="1" fillId="0" borderId="1" xfId="34" applyBorder="1"/>
    <xf numFmtId="0" fontId="1" fillId="0" borderId="1" xfId="34" applyBorder="1" applyAlignment="1">
      <alignment horizontal="center" vertical="center" wrapText="1"/>
    </xf>
    <xf numFmtId="0" fontId="26" fillId="0" borderId="1" xfId="0" applyFont="1" applyBorder="1"/>
    <xf numFmtId="0" fontId="1" fillId="0" borderId="1" xfId="34" applyBorder="1" applyAlignment="1">
      <alignment horizontal="left" vertical="center" wrapText="1"/>
    </xf>
    <xf numFmtId="0" fontId="40" fillId="0" borderId="1" xfId="0" applyFont="1" applyBorder="1" applyAlignment="1">
      <alignment horizontal="center" vertical="center"/>
    </xf>
    <xf numFmtId="166" fontId="40" fillId="0" borderId="1" xfId="0" applyNumberFormat="1" applyFont="1" applyFill="1" applyBorder="1" applyAlignment="1">
      <alignment horizontal="center" vertical="center"/>
    </xf>
    <xf numFmtId="0" fontId="10" fillId="34" borderId="24" xfId="31" applyFill="1" applyBorder="1" applyAlignment="1" applyProtection="1">
      <alignment horizontal="center" vertical="center"/>
    </xf>
    <xf numFmtId="0" fontId="0" fillId="35" borderId="1" xfId="0" applyFill="1" applyBorder="1" applyAlignment="1">
      <alignment horizontal="center" wrapText="1"/>
    </xf>
    <xf numFmtId="0" fontId="0" fillId="39" borderId="1" xfId="0" applyFill="1" applyBorder="1" applyAlignment="1">
      <alignment vertical="center"/>
    </xf>
    <xf numFmtId="0" fontId="0" fillId="39" borderId="1" xfId="0" applyFill="1" applyBorder="1" applyAlignment="1">
      <alignment horizontal="center" vertical="center"/>
    </xf>
    <xf numFmtId="0" fontId="0" fillId="39" borderId="1" xfId="0" applyFill="1" applyBorder="1"/>
    <xf numFmtId="166" fontId="0" fillId="39" borderId="1" xfId="0" applyNumberFormat="1" applyFill="1" applyBorder="1" applyAlignment="1">
      <alignment horizontal="center" vertical="center"/>
    </xf>
    <xf numFmtId="0" fontId="0" fillId="41" borderId="1" xfId="0" applyFill="1" applyBorder="1" applyAlignment="1">
      <alignment horizontal="center" vertical="center"/>
    </xf>
    <xf numFmtId="0" fontId="19" fillId="34" borderId="1" xfId="0" applyFont="1" applyFill="1" applyBorder="1" applyAlignment="1">
      <alignment horizontal="center" vertical="center"/>
    </xf>
    <xf numFmtId="0" fontId="1" fillId="0" borderId="1" xfId="34" applyBorder="1" applyAlignment="1">
      <alignment horizontal="left" vertical="center" wrapText="1"/>
    </xf>
    <xf numFmtId="0" fontId="10" fillId="39" borderId="13" xfId="31" applyFill="1" applyBorder="1" applyAlignment="1" applyProtection="1">
      <alignment horizontal="center" vertical="center"/>
    </xf>
    <xf numFmtId="0" fontId="26" fillId="0" borderId="2" xfId="0" applyFont="1" applyFill="1" applyBorder="1" applyAlignment="1">
      <alignment vertical="center" wrapText="1"/>
    </xf>
    <xf numFmtId="0" fontId="21" fillId="0" borderId="1" xfId="0" applyFont="1" applyBorder="1" applyAlignment="1">
      <alignment horizontal="center" vertical="center"/>
    </xf>
    <xf numFmtId="0" fontId="0" fillId="0" borderId="0" xfId="0" applyAlignment="1">
      <alignment vertical="center"/>
    </xf>
    <xf numFmtId="0" fontId="27"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2" fontId="27" fillId="0" borderId="1" xfId="0" applyNumberFormat="1" applyFont="1" applyFill="1" applyBorder="1" applyAlignment="1">
      <alignment horizontal="center" vertical="center"/>
    </xf>
    <xf numFmtId="0" fontId="26" fillId="0" borderId="1" xfId="0" applyFont="1" applyFill="1" applyBorder="1" applyAlignment="1"/>
    <xf numFmtId="1" fontId="27" fillId="0" borderId="1" xfId="0" applyNumberFormat="1" applyFont="1" applyFill="1" applyBorder="1" applyAlignment="1">
      <alignment wrapText="1"/>
    </xf>
    <xf numFmtId="2" fontId="26" fillId="0" borderId="1" xfId="0" applyNumberFormat="1" applyFont="1" applyBorder="1" applyAlignment="1"/>
    <xf numFmtId="0" fontId="26" fillId="0" borderId="0" xfId="0" applyFont="1" applyFill="1" applyBorder="1"/>
    <xf numFmtId="0" fontId="27" fillId="0" borderId="1" xfId="0" applyFont="1" applyFill="1" applyBorder="1" applyAlignment="1">
      <alignment horizontal="center" vertical="center"/>
    </xf>
    <xf numFmtId="0" fontId="0" fillId="0" borderId="0" xfId="0" applyBorder="1" applyAlignment="1">
      <alignment horizontal="center" vertical="center"/>
    </xf>
    <xf numFmtId="2" fontId="26" fillId="0" borderId="0"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19" fillId="34" borderId="1" xfId="0" applyFont="1" applyFill="1" applyBorder="1" applyAlignment="1">
      <alignment horizontal="center" vertic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9" fillId="0" borderId="11" xfId="0" applyFont="1" applyBorder="1" applyAlignment="1">
      <alignment horizontal="center"/>
    </xf>
    <xf numFmtId="0" fontId="29" fillId="0" borderId="12" xfId="0" applyFont="1" applyBorder="1" applyAlignment="1">
      <alignment horizont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0" fillId="34" borderId="1" xfId="0" applyFont="1" applyFill="1" applyBorder="1" applyAlignment="1">
      <alignment horizontal="center" vertic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22" fillId="0" borderId="3" xfId="0" applyFont="1" applyBorder="1" applyAlignment="1">
      <alignment horizontal="center" vertic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0" fillId="34" borderId="8" xfId="0" applyFont="1" applyFill="1" applyBorder="1" applyAlignment="1">
      <alignment horizontal="center" vertical="center" wrapText="1"/>
    </xf>
    <xf numFmtId="0" fontId="20" fillId="34" borderId="9"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39" fillId="38" borderId="23" xfId="34" applyFont="1" applyFill="1" applyBorder="1" applyAlignment="1">
      <alignment horizontal="center" vertical="center"/>
    </xf>
    <xf numFmtId="0" fontId="39" fillId="38" borderId="22" xfId="34" applyFont="1" applyFill="1" applyBorder="1" applyAlignment="1">
      <alignment horizontal="center" vertical="center"/>
    </xf>
    <xf numFmtId="0" fontId="1" fillId="0" borderId="8" xfId="34" applyNumberFormat="1" applyBorder="1" applyAlignment="1">
      <alignment horizontal="center" vertical="center"/>
    </xf>
    <xf numFmtId="49" fontId="1" fillId="0" borderId="1" xfId="34" applyNumberFormat="1" applyFill="1" applyBorder="1" applyAlignment="1">
      <alignment horizontal="center" vertical="center"/>
    </xf>
    <xf numFmtId="0" fontId="1" fillId="0" borderId="1" xfId="34" applyFont="1" applyBorder="1" applyAlignment="1">
      <alignment horizontal="left" vertical="center" wrapText="1"/>
    </xf>
    <xf numFmtId="0" fontId="1" fillId="0" borderId="1" xfId="34" applyBorder="1" applyAlignment="1">
      <alignment horizontal="left" vertical="center" wrapText="1"/>
    </xf>
    <xf numFmtId="0" fontId="36" fillId="0" borderId="8" xfId="34" applyFont="1" applyBorder="1" applyAlignment="1">
      <alignment horizontal="center"/>
    </xf>
    <xf numFmtId="0" fontId="36" fillId="0" borderId="9" xfId="34" applyFont="1" applyBorder="1" applyAlignment="1">
      <alignment horizontal="center"/>
    </xf>
    <xf numFmtId="0" fontId="36" fillId="0" borderId="10" xfId="34" applyFont="1" applyBorder="1" applyAlignment="1">
      <alignment horizontal="center"/>
    </xf>
    <xf numFmtId="0" fontId="1" fillId="0" borderId="2" xfId="34" applyFont="1" applyBorder="1" applyAlignment="1">
      <alignment horizontal="left" vertical="center" wrapText="1"/>
    </xf>
    <xf numFmtId="0" fontId="1" fillId="0" borderId="4" xfId="34" applyFont="1" applyBorder="1" applyAlignment="1">
      <alignment horizontal="left" vertical="center" wrapText="1"/>
    </xf>
    <xf numFmtId="0" fontId="1" fillId="0" borderId="2" xfId="34" applyBorder="1" applyAlignment="1">
      <alignment horizontal="left" vertical="center" wrapText="1"/>
    </xf>
    <xf numFmtId="0" fontId="1" fillId="0" borderId="4" xfId="34" applyBorder="1" applyAlignment="1">
      <alignment horizontal="left" vertical="center" wrapText="1"/>
    </xf>
    <xf numFmtId="0" fontId="36" fillId="0" borderId="1" xfId="34" applyFont="1" applyBorder="1" applyAlignment="1">
      <alignment horizontal="center"/>
    </xf>
    <xf numFmtId="0" fontId="18" fillId="38" borderId="25" xfId="0" applyFont="1" applyFill="1" applyBorder="1" applyAlignment="1">
      <alignment horizontal="center" vertical="center"/>
    </xf>
    <xf numFmtId="0" fontId="18" fillId="38" borderId="26" xfId="0" applyFont="1" applyFill="1" applyBorder="1" applyAlignment="1">
      <alignment horizontal="center" vertical="center"/>
    </xf>
    <xf numFmtId="0" fontId="18" fillId="38" borderId="27" xfId="0" applyFont="1" applyFill="1" applyBorder="1" applyAlignment="1">
      <alignment horizontal="center" vertical="center"/>
    </xf>
    <xf numFmtId="0" fontId="18" fillId="38" borderId="22" xfId="0" applyFont="1" applyFill="1" applyBorder="1" applyAlignment="1">
      <alignment horizontal="center" vertical="center"/>
    </xf>
    <xf numFmtId="0" fontId="0" fillId="41" borderId="1" xfId="0" applyFill="1" applyBorder="1" applyAlignment="1">
      <alignment horizontal="center"/>
    </xf>
    <xf numFmtId="0" fontId="0" fillId="41" borderId="8" xfId="0" applyFill="1" applyBorder="1" applyAlignment="1">
      <alignment horizontal="center"/>
    </xf>
    <xf numFmtId="0" fontId="0" fillId="41" borderId="9" xfId="0" applyFill="1" applyBorder="1" applyAlignment="1">
      <alignment horizontal="center"/>
    </xf>
    <xf numFmtId="0" fontId="0" fillId="41" borderId="10" xfId="0" applyFill="1" applyBorder="1" applyAlignment="1">
      <alignment horizontal="center"/>
    </xf>
    <xf numFmtId="0" fontId="18" fillId="38" borderId="1" xfId="0" applyFont="1" applyFill="1" applyBorder="1" applyAlignment="1">
      <alignment horizontal="center" vertical="center" wrapText="1"/>
    </xf>
    <xf numFmtId="0" fontId="35" fillId="39" borderId="1" xfId="0" applyFont="1" applyFill="1" applyBorder="1" applyAlignment="1">
      <alignment horizontal="center" vertical="center" wrapText="1"/>
    </xf>
    <xf numFmtId="0" fontId="0" fillId="0" borderId="1" xfId="0" applyBorder="1" applyAlignment="1">
      <alignment horizontal="left" vertical="center" wrapText="1"/>
    </xf>
    <xf numFmtId="0" fontId="0" fillId="41" borderId="25" xfId="0" applyFill="1" applyBorder="1" applyAlignment="1">
      <alignment horizontal="center"/>
    </xf>
    <xf numFmtId="0" fontId="0" fillId="41" borderId="29" xfId="0" applyFill="1" applyBorder="1" applyAlignment="1">
      <alignment horizontal="center"/>
    </xf>
    <xf numFmtId="0" fontId="0" fillId="41" borderId="26" xfId="0" applyFill="1" applyBorder="1" applyAlignment="1">
      <alignment horizontal="center"/>
    </xf>
    <xf numFmtId="0" fontId="0" fillId="41" borderId="27" xfId="0" applyFill="1" applyBorder="1" applyAlignment="1">
      <alignment horizontal="center"/>
    </xf>
    <xf numFmtId="0" fontId="0" fillId="41" borderId="23" xfId="0" applyFill="1" applyBorder="1" applyAlignment="1">
      <alignment horizontal="center"/>
    </xf>
    <xf numFmtId="0" fontId="0" fillId="41" borderId="22" xfId="0" applyFill="1" applyBorder="1" applyAlignment="1">
      <alignment horizontal="center"/>
    </xf>
    <xf numFmtId="0" fontId="32" fillId="40" borderId="1" xfId="0" applyFont="1" applyFill="1" applyBorder="1" applyAlignment="1">
      <alignment horizontal="center" vertical="center" wrapText="1"/>
    </xf>
    <xf numFmtId="0" fontId="33" fillId="35" borderId="9" xfId="0" applyFont="1" applyFill="1" applyBorder="1" applyAlignment="1">
      <alignment horizontal="center" vertical="center"/>
    </xf>
    <xf numFmtId="0" fontId="33" fillId="35" borderId="10" xfId="0" applyFont="1" applyFill="1" applyBorder="1" applyAlignment="1">
      <alignment horizontal="center" vertical="center"/>
    </xf>
    <xf numFmtId="0" fontId="18" fillId="38" borderId="25" xfId="0" applyFont="1" applyFill="1" applyBorder="1" applyAlignment="1">
      <alignment horizontal="center" vertical="center" wrapText="1"/>
    </xf>
    <xf numFmtId="0" fontId="18" fillId="38" borderId="26" xfId="0" applyFont="1" applyFill="1" applyBorder="1" applyAlignment="1">
      <alignment horizontal="center" vertical="center" wrapText="1"/>
    </xf>
    <xf numFmtId="0" fontId="18" fillId="38" borderId="28" xfId="0" applyFont="1" applyFill="1" applyBorder="1" applyAlignment="1">
      <alignment horizontal="center" vertical="center" wrapText="1"/>
    </xf>
    <xf numFmtId="0" fontId="18" fillId="38" borderId="24" xfId="0" applyFont="1" applyFill="1" applyBorder="1" applyAlignment="1">
      <alignment horizontal="center" vertical="center" wrapText="1"/>
    </xf>
    <xf numFmtId="0" fontId="18" fillId="38" borderId="27" xfId="0" applyFont="1" applyFill="1" applyBorder="1" applyAlignment="1">
      <alignment horizontal="center" vertical="center" wrapText="1"/>
    </xf>
    <xf numFmtId="0" fontId="18" fillId="38" borderId="22" xfId="0" applyFont="1" applyFill="1" applyBorder="1" applyAlignment="1">
      <alignment horizontal="center" vertical="center" wrapText="1"/>
    </xf>
    <xf numFmtId="0" fontId="0" fillId="35" borderId="8" xfId="0" applyFill="1" applyBorder="1" applyAlignment="1">
      <alignment horizontal="center" vertical="center" wrapText="1"/>
    </xf>
    <xf numFmtId="0" fontId="0" fillId="35" borderId="9" xfId="0" applyFill="1" applyBorder="1" applyAlignment="1">
      <alignment horizontal="center" vertical="center" wrapText="1"/>
    </xf>
    <xf numFmtId="0" fontId="0" fillId="35" borderId="10" xfId="0" applyFill="1" applyBorder="1" applyAlignment="1">
      <alignment horizontal="center" vertical="center" wrapText="1"/>
    </xf>
    <xf numFmtId="0" fontId="0" fillId="41" borderId="27" xfId="0" applyFill="1" applyBorder="1" applyAlignment="1">
      <alignment horizontal="center" wrapText="1"/>
    </xf>
    <xf numFmtId="0" fontId="0" fillId="41" borderId="23" xfId="0" applyFill="1" applyBorder="1" applyAlignment="1">
      <alignment horizontal="center" wrapText="1"/>
    </xf>
    <xf numFmtId="0" fontId="0" fillId="41" borderId="22" xfId="0" applyFill="1" applyBorder="1" applyAlignment="1">
      <alignment horizontal="center" wrapText="1"/>
    </xf>
    <xf numFmtId="0" fontId="31" fillId="39" borderId="25" xfId="0" applyFont="1" applyFill="1" applyBorder="1" applyAlignment="1">
      <alignment horizontal="center" vertical="center" wrapText="1"/>
    </xf>
    <xf numFmtId="0" fontId="31" fillId="39" borderId="26" xfId="0" applyFont="1" applyFill="1" applyBorder="1" applyAlignment="1">
      <alignment horizontal="center" vertical="center" wrapText="1"/>
    </xf>
    <xf numFmtId="0" fontId="31" fillId="39" borderId="27" xfId="0" applyFont="1" applyFill="1" applyBorder="1" applyAlignment="1">
      <alignment horizontal="center" vertical="center" wrapText="1"/>
    </xf>
    <xf numFmtId="0" fontId="31" fillId="39" borderId="22" xfId="0" applyFont="1" applyFill="1" applyBorder="1" applyAlignment="1">
      <alignment horizontal="center" vertical="center" wrapText="1"/>
    </xf>
    <xf numFmtId="0" fontId="18" fillId="39" borderId="2" xfId="0" applyFont="1" applyFill="1" applyBorder="1" applyAlignment="1">
      <alignment horizontal="center" vertical="center" wrapText="1"/>
    </xf>
    <xf numFmtId="0" fontId="18" fillId="39" borderId="4" xfId="0" applyFont="1" applyFill="1" applyBorder="1" applyAlignment="1">
      <alignment horizontal="center" vertical="center" wrapText="1"/>
    </xf>
    <xf numFmtId="0" fontId="32" fillId="40" borderId="8" xfId="0" applyFont="1" applyFill="1" applyBorder="1" applyAlignment="1">
      <alignment horizontal="center" vertical="center" wrapText="1"/>
    </xf>
    <xf numFmtId="0" fontId="32" fillId="40" borderId="9" xfId="0" applyFont="1" applyFill="1" applyBorder="1" applyAlignment="1">
      <alignment horizontal="center" vertical="center" wrapText="1"/>
    </xf>
    <xf numFmtId="0" fontId="32" fillId="40" borderId="10" xfId="0" applyFont="1" applyFill="1" applyBorder="1" applyAlignment="1">
      <alignment horizontal="center" vertical="center" wrapText="1"/>
    </xf>
    <xf numFmtId="0" fontId="26" fillId="0" borderId="1" xfId="0" applyFont="1" applyFill="1" applyBorder="1" applyAlignment="1">
      <alignment vertical="center" wrapText="1"/>
    </xf>
    <xf numFmtId="1" fontId="0" fillId="41" borderId="4" xfId="0" applyNumberFormat="1" applyFill="1" applyBorder="1" applyAlignment="1">
      <alignment horizontal="center" vertical="center"/>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 2" xfId="34" xr:uid="{00000000-0005-0000-0000-000022000000}"/>
    <cellStyle name="Normal 2 2" xfId="35" xr:uid="{00000000-0005-0000-0000-000023000000}"/>
    <cellStyle name="Notas" xfId="36" builtinId="10" customBuiltin="1"/>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theme/theme1.xml" Type="http://schemas.openxmlformats.org/officeDocument/2006/relationships/theme"/>
<Relationship Id="rId24" Target="styles.xml" Type="http://schemas.openxmlformats.org/officeDocument/2006/relationships/styles"/>
<Relationship Id="rId25" Target="sharedStrings.xml" Type="http://schemas.openxmlformats.org/officeDocument/2006/relationships/sharedStrings"/>
<Relationship Id="rId26"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 MÉDICA GENERAL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'Med General'!$E$4</c:f>
              <c:strCache>
                <c:ptCount val="1"/>
                <c:pt idx="0">
                  <c:v>RESULTADO INDICADOR</c:v>
                </c:pt>
              </c:strCache>
            </c:strRef>
          </c:tx>
          <c:spPr>
            <a:solidFill>
              <a:srgbClr val="00B050"/>
            </a:solidFill>
          </c:spPr>
          <c:invertIfNegative val="0"/>
          <c:dLbls>
            <c:dLbl>
              <c:idx val="0"/>
              <c:layout>
                <c:manualLayout>
                  <c:x val="1.4113756011712409E-2"/>
                  <c:y val="-3.180753568594623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33-40AC-A19B-AAE61A9C301B}"/>
                </c:ext>
              </c:extLst>
            </c:dLbl>
            <c:dLbl>
              <c:idx val="1"/>
              <c:layout>
                <c:manualLayout>
                  <c:x val="2.2447013487475916E-2"/>
                  <c:y val="-4.066689338251323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33-40AC-A19B-AAE61A9C301B}"/>
                </c:ext>
              </c:extLst>
            </c:dLbl>
            <c:dLbl>
              <c:idx val="2"/>
              <c:layout>
                <c:manualLayout>
                  <c:x val="1.9444419158587835E-2"/>
                  <c:y val="-3.160767694735832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33-40AC-A19B-AAE61A9C301B}"/>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 General'!$A$8:$A$8</c:f>
              <c:strCache>
                <c:ptCount val="1"/>
                <c:pt idx="0">
                  <c:v>Unidad Servicio Médico</c:v>
                </c:pt>
              </c:strCache>
            </c:strRef>
          </c:cat>
          <c:val>
            <c:numRef>
              <c:f>'Med General'!$E$8:$E$8</c:f>
              <c:numCache>
                <c:formatCode>0.00</c:formatCode>
                <c:ptCount val="1"/>
                <c:pt idx="0">
                  <c:v>2.4634058406441532</c:v>
                </c:pt>
              </c:numCache>
            </c:numRef>
          </c:val>
          <c:extLst>
            <c:ext xmlns:c16="http://schemas.microsoft.com/office/drawing/2014/chart" uri="{C3380CC4-5D6E-409C-BE32-E72D297353CC}">
              <c16:uniqueId val="{00000003-7A33-40AC-A19B-AAE61A9C301B}"/>
            </c:ext>
          </c:extLst>
        </c:ser>
        <c:dLbls>
          <c:showLegendKey val="0"/>
          <c:showVal val="1"/>
          <c:showCatName val="0"/>
          <c:showSerName val="0"/>
          <c:showPercent val="0"/>
          <c:showBubbleSize val="0"/>
        </c:dLbls>
        <c:gapWidth val="150"/>
        <c:shape val="cylinder"/>
        <c:axId val="377774592"/>
        <c:axId val="377775152"/>
        <c:axId val="0"/>
      </c:bar3DChart>
      <c:catAx>
        <c:axId val="377774592"/>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77775152"/>
        <c:crosses val="autoZero"/>
        <c:auto val="1"/>
        <c:lblAlgn val="ctr"/>
        <c:lblOffset val="100"/>
        <c:noMultiLvlLbl val="0"/>
      </c:catAx>
      <c:valAx>
        <c:axId val="377775152"/>
        <c:scaling>
          <c:orientation val="minMax"/>
        </c:scaling>
        <c:delete val="1"/>
        <c:axPos val="l"/>
        <c:numFmt formatCode="0.00" sourceLinked="1"/>
        <c:majorTickMark val="out"/>
        <c:minorTickMark val="none"/>
        <c:tickLblPos val="nextTo"/>
        <c:crossAx val="377774592"/>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 MÉDICA ESPECIALIZADA- MEDICINA INTERNA</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64199296233482E-2"/>
          <c:y val="0.22571038719295633"/>
          <c:w val="0.96871601407533037"/>
          <c:h val="0.5686716510518588"/>
        </c:manualLayout>
      </c:layout>
      <c:bar3DChart>
        <c:barDir val="col"/>
        <c:grouping val="clustered"/>
        <c:varyColors val="0"/>
        <c:ser>
          <c:idx val="2"/>
          <c:order val="0"/>
          <c:tx>
            <c:strRef>
              <c:f>'Med Interna'!$E$4</c:f>
              <c:strCache>
                <c:ptCount val="1"/>
                <c:pt idx="0">
                  <c:v>RESULTADO INDICADOR</c:v>
                </c:pt>
              </c:strCache>
            </c:strRef>
          </c:tx>
          <c:spPr>
            <a:solidFill>
              <a:srgbClr val="00B050"/>
            </a:solidFill>
          </c:spPr>
          <c:invertIfNegative val="0"/>
          <c:dLbls>
            <c:dLbl>
              <c:idx val="0"/>
              <c:layout>
                <c:manualLayout>
                  <c:x val="1.4113756011712409E-2"/>
                  <c:y val="-3.180753568594623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B1-47F9-9325-D8C10781616F}"/>
                </c:ext>
              </c:extLst>
            </c:dLbl>
            <c:dLbl>
              <c:idx val="1"/>
              <c:layout>
                <c:manualLayout>
                  <c:x val="2.2447013487475916E-2"/>
                  <c:y val="-4.066689338251323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1-47F9-9325-D8C10781616F}"/>
                </c:ext>
              </c:extLst>
            </c:dLbl>
            <c:dLbl>
              <c:idx val="2"/>
              <c:layout>
                <c:manualLayout>
                  <c:x val="1.9444419158587835E-2"/>
                  <c:y val="-3.160767694735832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B1-47F9-9325-D8C10781616F}"/>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 Interna'!$A$8:$A$10</c:f>
              <c:strCache>
                <c:ptCount val="3"/>
                <c:pt idx="0">
                  <c:v>HOSPITAL PABLO TOBÓN URIBE </c:v>
                </c:pt>
                <c:pt idx="1">
                  <c:v>HOSPITAL UNIVERSITARIO SAN VICENTE DE PAÚL</c:v>
                </c:pt>
                <c:pt idx="2">
                  <c:v>CLÍNICA BOLIVARIANA</c:v>
                </c:pt>
              </c:strCache>
            </c:strRef>
          </c:cat>
          <c:val>
            <c:numRef>
              <c:f>'Med Interna'!$E$8:$E$10</c:f>
              <c:numCache>
                <c:formatCode>0.00</c:formatCode>
                <c:ptCount val="3"/>
                <c:pt idx="0">
                  <c:v>18.983695652173914</c:v>
                </c:pt>
                <c:pt idx="1">
                  <c:v>17.284705882352942</c:v>
                </c:pt>
                <c:pt idx="2">
                  <c:v>12.840974212034384</c:v>
                </c:pt>
              </c:numCache>
            </c:numRef>
          </c:val>
          <c:extLst>
            <c:ext xmlns:c16="http://schemas.microsoft.com/office/drawing/2014/chart" uri="{C3380CC4-5D6E-409C-BE32-E72D297353CC}">
              <c16:uniqueId val="{00000003-8FB1-47F9-9325-D8C10781616F}"/>
            </c:ext>
          </c:extLst>
        </c:ser>
        <c:dLbls>
          <c:showLegendKey val="0"/>
          <c:showVal val="1"/>
          <c:showCatName val="0"/>
          <c:showSerName val="0"/>
          <c:showPercent val="0"/>
          <c:showBubbleSize val="0"/>
        </c:dLbls>
        <c:gapWidth val="150"/>
        <c:shape val="cylinder"/>
        <c:axId val="299640800"/>
        <c:axId val="299641360"/>
        <c:axId val="0"/>
      </c:bar3DChart>
      <c:catAx>
        <c:axId val="2996408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41360"/>
        <c:crosses val="autoZero"/>
        <c:auto val="1"/>
        <c:lblAlgn val="ctr"/>
        <c:lblOffset val="100"/>
        <c:noMultiLvlLbl val="0"/>
      </c:catAx>
      <c:valAx>
        <c:axId val="299641360"/>
        <c:scaling>
          <c:orientation val="minMax"/>
        </c:scaling>
        <c:delete val="1"/>
        <c:axPos val="l"/>
        <c:numFmt formatCode="0.00" sourceLinked="1"/>
        <c:majorTickMark val="out"/>
        <c:minorTickMark val="none"/>
        <c:tickLblPos val="nextTo"/>
        <c:crossAx val="299640800"/>
        <c:crosses val="autoZero"/>
        <c:crossBetween val="between"/>
      </c:valAx>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CONSULTA MÉDICA ESPECIALIZADA- GINECOLOGÍA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Ginecol'!$E$4</c:f>
              <c:strCache>
                <c:ptCount val="1"/>
                <c:pt idx="0">
                  <c:v>RESULTADO INDICADOR</c:v>
                </c:pt>
              </c:strCache>
            </c:strRef>
          </c:tx>
          <c:spPr>
            <a:solidFill>
              <a:srgbClr val="00B050"/>
            </a:solidFill>
          </c:spPr>
          <c:invertIfNegative val="0"/>
          <c:dLbls>
            <c:dLbl>
              <c:idx val="0"/>
              <c:layout>
                <c:manualLayout>
                  <c:x val="1.921229586935639E-2"/>
                  <c:y val="-2.675585284280936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E7-4E25-A81C-C482BBD8AB11}"/>
                </c:ext>
              </c:extLst>
            </c:dLbl>
            <c:dLbl>
              <c:idx val="1"/>
              <c:layout>
                <c:manualLayout>
                  <c:x val="1.1527377521613832E-2"/>
                  <c:y val="-2.229654403567447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7-4E25-A81C-C482BBD8AB11}"/>
                </c:ext>
              </c:extLst>
            </c:dLbl>
            <c:dLbl>
              <c:idx val="2"/>
              <c:layout>
                <c:manualLayout>
                  <c:x val="7.684918347742555E-3"/>
                  <c:y val="-3.121516164994426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E7-4E25-A81C-C482BBD8AB11}"/>
                </c:ext>
              </c:extLst>
            </c:dLbl>
            <c:dLbl>
              <c:idx val="3"/>
              <c:layout>
                <c:manualLayout>
                  <c:x val="9.6061479346781949E-3"/>
                  <c:y val="-2.229654403567447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E7-4E25-A81C-C482BBD8AB11}"/>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Ginecol'!$A$8:$A$10</c:f>
              <c:strCache>
                <c:ptCount val="3"/>
                <c:pt idx="0">
                  <c:v>CLINICA UNIVERSITARIA UPB</c:v>
                </c:pt>
                <c:pt idx="1">
                  <c:v>CLINICA MEDELLIN</c:v>
                </c:pt>
                <c:pt idx="2">
                  <c:v>HOSPITAL PABLO TOBÓN URIBE </c:v>
                </c:pt>
              </c:strCache>
            </c:strRef>
          </c:cat>
          <c:val>
            <c:numRef>
              <c:f>' Ginecol'!$E$8:$E$10</c:f>
              <c:numCache>
                <c:formatCode>0.00</c:formatCode>
                <c:ptCount val="3"/>
                <c:pt idx="0">
                  <c:v>14.945492662473795</c:v>
                </c:pt>
                <c:pt idx="1">
                  <c:v>8.862244897959183</c:v>
                </c:pt>
                <c:pt idx="2">
                  <c:v>12.239263803680982</c:v>
                </c:pt>
              </c:numCache>
            </c:numRef>
          </c:val>
          <c:extLst>
            <c:ext xmlns:c16="http://schemas.microsoft.com/office/drawing/2014/chart" uri="{C3380CC4-5D6E-409C-BE32-E72D297353CC}">
              <c16:uniqueId val="{00000004-9BE7-4E25-A81C-C482BBD8AB11}"/>
            </c:ext>
          </c:extLst>
        </c:ser>
        <c:dLbls>
          <c:showLegendKey val="0"/>
          <c:showVal val="1"/>
          <c:showCatName val="0"/>
          <c:showSerName val="0"/>
          <c:showPercent val="0"/>
          <c:showBubbleSize val="0"/>
        </c:dLbls>
        <c:gapWidth val="150"/>
        <c:shape val="cylinder"/>
        <c:axId val="299638000"/>
        <c:axId val="299638560"/>
        <c:axId val="0"/>
      </c:bar3DChart>
      <c:catAx>
        <c:axId val="2996380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38560"/>
        <c:crosses val="autoZero"/>
        <c:auto val="1"/>
        <c:lblAlgn val="ctr"/>
        <c:lblOffset val="100"/>
        <c:noMultiLvlLbl val="0"/>
      </c:catAx>
      <c:valAx>
        <c:axId val="299638560"/>
        <c:scaling>
          <c:orientation val="minMax"/>
        </c:scaling>
        <c:delete val="1"/>
        <c:axPos val="l"/>
        <c:numFmt formatCode="0.00" sourceLinked="1"/>
        <c:majorTickMark val="out"/>
        <c:minorTickMark val="none"/>
        <c:tickLblPos val="nextTo"/>
        <c:crossAx val="2996380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 MÉDICA ESPECIALIZADA- PEDIATRÍA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Pediatri'!$E$4</c:f>
              <c:strCache>
                <c:ptCount val="1"/>
                <c:pt idx="0">
                  <c:v>RESULTADO INDICADOR</c:v>
                </c:pt>
              </c:strCache>
            </c:strRef>
          </c:tx>
          <c:spPr>
            <a:solidFill>
              <a:srgbClr val="00B050"/>
            </a:solidFill>
          </c:spPr>
          <c:invertIfNegative val="0"/>
          <c:dLbls>
            <c:dLbl>
              <c:idx val="0"/>
              <c:layout>
                <c:manualLayout>
                  <c:x val="1.7266189658594711E-2"/>
                  <c:y val="-3.567447045707919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2A-4856-B29E-FEFA7D0F24F1}"/>
                </c:ext>
              </c:extLst>
            </c:dLbl>
            <c:dLbl>
              <c:idx val="1"/>
              <c:layout>
                <c:manualLayout>
                  <c:x val="1.7266189658594711E-2"/>
                  <c:y val="-4.0133779264214048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2A-4856-B29E-FEFA7D0F24F1}"/>
                </c:ext>
              </c:extLst>
            </c:dLbl>
            <c:dLbl>
              <c:idx val="2"/>
              <c:layout>
                <c:manualLayout>
                  <c:x val="1.5347724140973075E-2"/>
                  <c:y val="-4.459343919802667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2A-4856-B29E-FEFA7D0F24F1}"/>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Pediatri'!$A$5:$A$7</c:f>
              <c:strCache>
                <c:ptCount val="3"/>
                <c:pt idx="0">
                  <c:v>HOSPITAL PABLO TOBÓN URIBE</c:v>
                </c:pt>
                <c:pt idx="1">
                  <c:v>HOSPITAL UNIVERSITARIO SAN VICENTE DE PAÚL</c:v>
                </c:pt>
                <c:pt idx="2">
                  <c:v>CLINICA MEDELLIN</c:v>
                </c:pt>
              </c:strCache>
            </c:strRef>
          </c:cat>
          <c:val>
            <c:numRef>
              <c:f>' Pediatri'!$E$5:$E$7</c:f>
              <c:numCache>
                <c:formatCode>0.00</c:formatCode>
                <c:ptCount val="3"/>
                <c:pt idx="0">
                  <c:v>3.8357771260997069</c:v>
                </c:pt>
                <c:pt idx="1">
                  <c:v>4.5744680851063828</c:v>
                </c:pt>
                <c:pt idx="2">
                  <c:v>4.174757281553398</c:v>
                </c:pt>
              </c:numCache>
            </c:numRef>
          </c:val>
          <c:extLst>
            <c:ext xmlns:c16="http://schemas.microsoft.com/office/drawing/2014/chart" uri="{C3380CC4-5D6E-409C-BE32-E72D297353CC}">
              <c16:uniqueId val="{00000003-B32A-4856-B29E-FEFA7D0F24F1}"/>
            </c:ext>
          </c:extLst>
        </c:ser>
        <c:dLbls>
          <c:showLegendKey val="0"/>
          <c:showVal val="1"/>
          <c:showCatName val="0"/>
          <c:showSerName val="0"/>
          <c:showPercent val="0"/>
          <c:showBubbleSize val="0"/>
        </c:dLbls>
        <c:gapWidth val="150"/>
        <c:shape val="cylinder"/>
        <c:axId val="299635200"/>
        <c:axId val="299635760"/>
        <c:axId val="0"/>
      </c:bar3DChart>
      <c:catAx>
        <c:axId val="2996352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35760"/>
        <c:crosses val="autoZero"/>
        <c:auto val="1"/>
        <c:lblAlgn val="ctr"/>
        <c:lblOffset val="100"/>
        <c:noMultiLvlLbl val="0"/>
      </c:catAx>
      <c:valAx>
        <c:axId val="299635760"/>
        <c:scaling>
          <c:orientation val="minMax"/>
        </c:scaling>
        <c:delete val="1"/>
        <c:axPos val="l"/>
        <c:numFmt formatCode="0.00" sourceLinked="1"/>
        <c:majorTickMark val="out"/>
        <c:minorTickMark val="none"/>
        <c:tickLblPos val="nextTo"/>
        <c:crossAx val="2996352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 MÉDICA ESPECIALIZADA-CIRUGÍA GENERAL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Cx General'!$E$4</c:f>
              <c:strCache>
                <c:ptCount val="1"/>
                <c:pt idx="0">
                  <c:v>RESULTADO INDICADOR</c:v>
                </c:pt>
              </c:strCache>
            </c:strRef>
          </c:tx>
          <c:spPr>
            <a:solidFill>
              <a:srgbClr val="00B050"/>
            </a:solidFill>
          </c:spPr>
          <c:invertIfNegative val="0"/>
          <c:dLbls>
            <c:dLbl>
              <c:idx val="0"/>
              <c:layout>
                <c:manualLayout>
                  <c:x val="1.1544013292885858E-2"/>
                  <c:y val="-1.682439537329127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CC-46E6-AF47-8561D3271DE1}"/>
                </c:ext>
              </c:extLst>
            </c:dLbl>
            <c:dLbl>
              <c:idx val="1"/>
              <c:layout>
                <c:manualLayout>
                  <c:x val="1.1544013292885858E-2"/>
                  <c:y val="-1.682439537329127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CC-46E6-AF47-8561D3271DE1}"/>
                </c:ext>
              </c:extLst>
            </c:dLbl>
            <c:dLbl>
              <c:idx val="2"/>
              <c:layout>
                <c:manualLayout>
                  <c:x val="1.539201772384774E-2"/>
                  <c:y val="-1.261829652996845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CC-46E6-AF47-8561D3271DE1}"/>
                </c:ext>
              </c:extLst>
            </c:dLbl>
            <c:dLbl>
              <c:idx val="3"/>
              <c:layout>
                <c:manualLayout>
                  <c:x val="1.5392017723847811E-2"/>
                  <c:y val="-1.261829652996845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CC-46E6-AF47-8561D3271DE1}"/>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Cx General'!$A$8:$A$10</c:f>
              <c:strCache>
                <c:ptCount val="3"/>
                <c:pt idx="0">
                  <c:v>CLINICA UNIVERSITARIA UPB</c:v>
                </c:pt>
                <c:pt idx="1">
                  <c:v>CLÍNICA CES</c:v>
                </c:pt>
                <c:pt idx="2">
                  <c:v>HOSPITAL PABLO TOBÓN URIBE</c:v>
                </c:pt>
              </c:strCache>
            </c:strRef>
          </c:cat>
          <c:val>
            <c:numRef>
              <c:f>' Cx General'!$E$5:$E$10</c:f>
              <c:numCache>
                <c:formatCode>0.00</c:formatCode>
                <c:ptCount val="3"/>
                <c:pt idx="0">
                  <c:v>10.919354838709678</c:v>
                </c:pt>
                <c:pt idx="1">
                  <c:v>6.3381037567084082</c:v>
                </c:pt>
                <c:pt idx="2">
                  <c:v>2.5702479338842976</c:v>
                </c:pt>
              </c:numCache>
            </c:numRef>
          </c:val>
          <c:extLst>
            <c:ext xmlns:c16="http://schemas.microsoft.com/office/drawing/2014/chart" uri="{C3380CC4-5D6E-409C-BE32-E72D297353CC}">
              <c16:uniqueId val="{00000004-13CC-46E6-AF47-8561D3271DE1}"/>
            </c:ext>
          </c:extLst>
        </c:ser>
        <c:dLbls>
          <c:showLegendKey val="0"/>
          <c:showVal val="1"/>
          <c:showCatName val="0"/>
          <c:showSerName val="0"/>
          <c:showPercent val="0"/>
          <c:showBubbleSize val="0"/>
        </c:dLbls>
        <c:gapWidth val="150"/>
        <c:shape val="cylinder"/>
        <c:axId val="299632400"/>
        <c:axId val="299632960"/>
        <c:axId val="0"/>
      </c:bar3DChart>
      <c:catAx>
        <c:axId val="2996324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32960"/>
        <c:crosses val="autoZero"/>
        <c:auto val="1"/>
        <c:lblAlgn val="ctr"/>
        <c:lblOffset val="100"/>
        <c:noMultiLvlLbl val="0"/>
      </c:catAx>
      <c:valAx>
        <c:axId val="299632960"/>
        <c:scaling>
          <c:orientation val="minMax"/>
        </c:scaling>
        <c:delete val="1"/>
        <c:axPos val="l"/>
        <c:numFmt formatCode="0.00" sourceLinked="1"/>
        <c:majorTickMark val="out"/>
        <c:minorTickMark val="none"/>
        <c:tickLblPos val="nextTo"/>
        <c:crossAx val="2996324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 MÉDICA ESPECIALIZADA-OBSTETRICIA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Obstetricia'!$E$4</c:f>
              <c:strCache>
                <c:ptCount val="1"/>
                <c:pt idx="0">
                  <c:v>RESULTADO INDICADOR</c:v>
                </c:pt>
              </c:strCache>
            </c:strRef>
          </c:tx>
          <c:spPr>
            <a:solidFill>
              <a:srgbClr val="00B050"/>
            </a:solidFill>
          </c:spPr>
          <c:invertIfNegative val="0"/>
          <c:dLbls>
            <c:dLbl>
              <c:idx val="0"/>
              <c:layout>
                <c:manualLayout>
                  <c:x val="1.7266189658594711E-2"/>
                  <c:y val="-3.567447045707915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A3-4748-B3A8-6AA3D29C02E9}"/>
                </c:ext>
              </c:extLst>
            </c:dLbl>
            <c:dLbl>
              <c:idx val="1"/>
              <c:layout>
                <c:manualLayout>
                  <c:x val="1.7266189658594711E-2"/>
                  <c:y val="-4.459308807134894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3-4748-B3A8-6AA3D29C02E9}"/>
                </c:ext>
              </c:extLst>
            </c:dLbl>
            <c:dLbl>
              <c:idx val="2"/>
              <c:layout>
                <c:manualLayout>
                  <c:x val="1.7266189658594711E-2"/>
                  <c:y val="-3.567447045707915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3-4748-B3A8-6AA3D29C02E9}"/>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Obstetricia'!$A$8:$A$9</c:f>
              <c:strCache>
                <c:ptCount val="2"/>
                <c:pt idx="0">
                  <c:v>CLINICA UNIVERSITARIA UPB</c:v>
                </c:pt>
                <c:pt idx="1">
                  <c:v>CLÍNICA CES</c:v>
                </c:pt>
              </c:strCache>
            </c:strRef>
          </c:cat>
          <c:val>
            <c:numRef>
              <c:f>' Obstetricia'!$E$8:$E$10</c:f>
              <c:numCache>
                <c:formatCode>0.00</c:formatCode>
                <c:ptCount val="3"/>
                <c:pt idx="0">
                  <c:v>3.109375</c:v>
                </c:pt>
                <c:pt idx="1">
                  <c:v>3.4918032786885247</c:v>
                </c:pt>
              </c:numCache>
            </c:numRef>
          </c:val>
          <c:extLst>
            <c:ext xmlns:c16="http://schemas.microsoft.com/office/drawing/2014/chart" uri="{C3380CC4-5D6E-409C-BE32-E72D297353CC}">
              <c16:uniqueId val="{00000003-5EA3-4748-B3A8-6AA3D29C02E9}"/>
            </c:ext>
          </c:extLst>
        </c:ser>
        <c:dLbls>
          <c:showLegendKey val="0"/>
          <c:showVal val="1"/>
          <c:showCatName val="0"/>
          <c:showSerName val="0"/>
          <c:showPercent val="0"/>
          <c:showBubbleSize val="0"/>
        </c:dLbls>
        <c:gapWidth val="150"/>
        <c:shape val="cylinder"/>
        <c:axId val="299629600"/>
        <c:axId val="299630160"/>
        <c:axId val="0"/>
      </c:bar3DChart>
      <c:catAx>
        <c:axId val="2996296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30160"/>
        <c:crosses val="autoZero"/>
        <c:auto val="1"/>
        <c:lblAlgn val="ctr"/>
        <c:lblOffset val="100"/>
        <c:noMultiLvlLbl val="0"/>
      </c:catAx>
      <c:valAx>
        <c:axId val="299630160"/>
        <c:scaling>
          <c:orientation val="minMax"/>
        </c:scaling>
        <c:delete val="1"/>
        <c:axPos val="l"/>
        <c:numFmt formatCode="0.00" sourceLinked="1"/>
        <c:majorTickMark val="out"/>
        <c:minorTickMark val="none"/>
        <c:tickLblPos val="nextTo"/>
        <c:crossAx val="299629600"/>
        <c:crosses val="autoZero"/>
        <c:crossBetween val="between"/>
      </c:valAx>
      <c:spPr>
        <a:noFill/>
        <a:ln w="25400">
          <a:noFill/>
        </a:ln>
      </c:spPr>
    </c:plotArea>
    <c:legend>
      <c:legendPos val="t"/>
      <c:layout>
        <c:manualLayout>
          <c:xMode val="edge"/>
          <c:yMode val="edge"/>
          <c:x val="0.37990369908797372"/>
          <c:y val="0.22822742474916388"/>
          <c:w val="0.23635552030816287"/>
          <c:h val="7.6332481851139861E-2"/>
        </c:manualLayout>
      </c:layou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CONSULTA</a:t>
            </a:r>
            <a:r>
              <a:rPr lang="es-CO" baseline="0"/>
              <a:t> </a:t>
            </a:r>
            <a:r>
              <a:rPr lang="es-CO"/>
              <a:t>ODONTOLOGIA  GENERAL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'Odontol General '!$E$4</c:f>
              <c:strCache>
                <c:ptCount val="1"/>
                <c:pt idx="0">
                  <c:v>RESULTADO INDICADOR</c:v>
                </c:pt>
              </c:strCache>
            </c:strRef>
          </c:tx>
          <c:spPr>
            <a:solidFill>
              <a:srgbClr val="00B050"/>
            </a:solidFill>
          </c:spPr>
          <c:invertIfNegative val="0"/>
          <c:dLbls>
            <c:dLbl>
              <c:idx val="0"/>
              <c:layout>
                <c:manualLayout>
                  <c:x val="1.4113756011712409E-2"/>
                  <c:y val="-3.180753568594623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2F-44EB-80AC-4447326629C8}"/>
                </c:ext>
              </c:extLst>
            </c:dLbl>
            <c:dLbl>
              <c:idx val="1"/>
              <c:layout>
                <c:manualLayout>
                  <c:x val="2.2447013487475916E-2"/>
                  <c:y val="-4.066689338251323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2F-44EB-80AC-4447326629C8}"/>
                </c:ext>
              </c:extLst>
            </c:dLbl>
            <c:dLbl>
              <c:idx val="2"/>
              <c:layout>
                <c:manualLayout>
                  <c:x val="1.9444419158587835E-2"/>
                  <c:y val="-3.160767694735832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2F-44EB-80AC-4447326629C8}"/>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'Odontol General '!$A$8:$A$8</c:f>
              <c:strCache>
                <c:ptCount val="1"/>
                <c:pt idx="0">
                  <c:v>Unidad Servicio Médico</c:v>
                </c:pt>
              </c:strCache>
            </c:strRef>
          </c:cat>
          <c:val>
            <c:numRef>
              <c:f>'Odontol General '!$E$8:$E$8</c:f>
              <c:numCache>
                <c:formatCode>0.00</c:formatCode>
                <c:ptCount val="1"/>
                <c:pt idx="0">
                  <c:v>2.5439560439560438</c:v>
                </c:pt>
              </c:numCache>
            </c:numRef>
          </c:val>
          <c:extLst>
            <c:ext xmlns:c16="http://schemas.microsoft.com/office/drawing/2014/chart" uri="{C3380CC4-5D6E-409C-BE32-E72D297353CC}">
              <c16:uniqueId val="{00000003-1D2F-44EB-80AC-4447326629C8}"/>
            </c:ext>
          </c:extLst>
        </c:ser>
        <c:dLbls>
          <c:showLegendKey val="0"/>
          <c:showVal val="1"/>
          <c:showCatName val="0"/>
          <c:showSerName val="0"/>
          <c:showPercent val="0"/>
          <c:showBubbleSize val="0"/>
        </c:dLbls>
        <c:gapWidth val="150"/>
        <c:shape val="cylinder"/>
        <c:axId val="299626800"/>
        <c:axId val="299627360"/>
        <c:axId val="0"/>
      </c:bar3DChart>
      <c:catAx>
        <c:axId val="2996268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27360"/>
        <c:crosses val="autoZero"/>
        <c:auto val="1"/>
        <c:lblAlgn val="ctr"/>
        <c:lblOffset val="100"/>
        <c:noMultiLvlLbl val="0"/>
      </c:catAx>
      <c:valAx>
        <c:axId val="299627360"/>
        <c:scaling>
          <c:orientation val="minMax"/>
        </c:scaling>
        <c:delete val="1"/>
        <c:axPos val="l"/>
        <c:numFmt formatCode="0.00" sourceLinked="1"/>
        <c:majorTickMark val="out"/>
        <c:minorTickMark val="none"/>
        <c:tickLblPos val="nextTo"/>
        <c:crossAx val="2996268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DE SERVICIOS DE IMAGENOLOGÍA Y DIAGNÓSTICO GENERAL RADIOLOGÍA SIMPLE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Imagenologia'!$E$4</c:f>
              <c:strCache>
                <c:ptCount val="1"/>
                <c:pt idx="0">
                  <c:v>RESULTADO INDICADOR</c:v>
                </c:pt>
              </c:strCache>
            </c:strRef>
          </c:tx>
          <c:spPr>
            <a:solidFill>
              <a:srgbClr val="00B050"/>
            </a:solidFill>
          </c:spPr>
          <c:invertIfNegative val="0"/>
          <c:dLbls>
            <c:dLbl>
              <c:idx val="0"/>
              <c:layout>
                <c:manualLayout>
                  <c:x val="1.3390573532698973E-2"/>
                  <c:y val="-4.179728317659352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80-4AE2-AB69-92FCA22CD6A3}"/>
                </c:ext>
              </c:extLst>
            </c:dLbl>
            <c:dLbl>
              <c:idx val="1"/>
              <c:layout>
                <c:manualLayout>
                  <c:x val="1.9129605942167737E-2"/>
                  <c:y val="-4.5977011494252873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80-4AE2-AB69-92FCA22CD6A3}"/>
                </c:ext>
              </c:extLst>
            </c:dLbl>
            <c:dLbl>
              <c:idx val="2"/>
              <c:layout>
                <c:manualLayout>
                  <c:x val="1.5303684753734189E-2"/>
                  <c:y val="-4.5977011494252873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80-4AE2-AB69-92FCA22CD6A3}"/>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Imagenologia'!$A$20:$A$21</c:f>
              <c:strCache>
                <c:ptCount val="2"/>
                <c:pt idx="0">
                  <c:v>HOSPITAL MANUEL URIBE ANGEL</c:v>
                </c:pt>
                <c:pt idx="1">
                  <c:v>CEDIMED</c:v>
                </c:pt>
              </c:strCache>
            </c:strRef>
          </c:cat>
          <c:val>
            <c:numRef>
              <c:f>' Imagenologia'!$E$20:$E$21</c:f>
              <c:numCache>
                <c:formatCode>0.00</c:formatCode>
                <c:ptCount val="2"/>
                <c:pt idx="0">
                  <c:v>1.2962633451957295</c:v>
                </c:pt>
                <c:pt idx="1">
                  <c:v>0.83689685062120778</c:v>
                </c:pt>
              </c:numCache>
            </c:numRef>
          </c:val>
          <c:extLst>
            <c:ext xmlns:c16="http://schemas.microsoft.com/office/drawing/2014/chart" uri="{C3380CC4-5D6E-409C-BE32-E72D297353CC}">
              <c16:uniqueId val="{00000003-C180-4AE2-AB69-92FCA22CD6A3}"/>
            </c:ext>
          </c:extLst>
        </c:ser>
        <c:dLbls>
          <c:showLegendKey val="0"/>
          <c:showVal val="1"/>
          <c:showCatName val="0"/>
          <c:showSerName val="0"/>
          <c:showPercent val="0"/>
          <c:showBubbleSize val="0"/>
        </c:dLbls>
        <c:gapWidth val="150"/>
        <c:shape val="cylinder"/>
        <c:axId val="299624000"/>
        <c:axId val="299624560"/>
        <c:axId val="0"/>
      </c:bar3DChart>
      <c:catAx>
        <c:axId val="2996240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24560"/>
        <c:crosses val="autoZero"/>
        <c:auto val="1"/>
        <c:lblAlgn val="ctr"/>
        <c:lblOffset val="100"/>
        <c:noMultiLvlLbl val="0"/>
      </c:catAx>
      <c:valAx>
        <c:axId val="299624560"/>
        <c:scaling>
          <c:orientation val="minMax"/>
        </c:scaling>
        <c:delete val="1"/>
        <c:axPos val="l"/>
        <c:numFmt formatCode="0.00" sourceLinked="1"/>
        <c:majorTickMark val="out"/>
        <c:minorTickMark val="none"/>
        <c:tickLblPos val="nextTo"/>
        <c:crossAx val="2996240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DE SERVICIOS DE IMAGENOLOGÍA Y DIAGNÓSTICO ESPECIALIZADO TAC</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Imag.TAC'!$E$4</c:f>
              <c:strCache>
                <c:ptCount val="1"/>
                <c:pt idx="0">
                  <c:v>RESULTADO INDICADOR</c:v>
                </c:pt>
              </c:strCache>
            </c:strRef>
          </c:tx>
          <c:spPr>
            <a:solidFill>
              <a:srgbClr val="00B050"/>
            </a:solidFill>
          </c:spPr>
          <c:invertIfNegative val="0"/>
          <c:dLbls>
            <c:dLbl>
              <c:idx val="0"/>
              <c:layout>
                <c:manualLayout>
                  <c:x val="1.3468015508366835E-2"/>
                  <c:y val="-3.703703703703703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7-4876-85D0-3CF876517638}"/>
                </c:ext>
              </c:extLst>
            </c:dLbl>
            <c:dLbl>
              <c:idx val="1"/>
              <c:layout>
                <c:manualLayout>
                  <c:x val="9.6200110774048823E-3"/>
                  <c:y val="-2.7777777777777693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07-4876-85D0-3CF876517638}"/>
                </c:ext>
              </c:extLst>
            </c:dLbl>
            <c:dLbl>
              <c:idx val="2"/>
              <c:layout>
                <c:manualLayout>
                  <c:x val="1.7316019939328787E-2"/>
                  <c:y val="-3.703703703703703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07-4876-85D0-3CF876517638}"/>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Imag.TAC'!$A$14:$A$15</c:f>
              <c:strCache>
                <c:ptCount val="2"/>
                <c:pt idx="0">
                  <c:v>CEDIMED</c:v>
                </c:pt>
                <c:pt idx="1">
                  <c:v>ESCANOGRAFIA NEUROLOGICA</c:v>
                </c:pt>
              </c:strCache>
            </c:strRef>
          </c:cat>
          <c:val>
            <c:numRef>
              <c:f>' Imag.TAC'!$E$5:$E$15</c:f>
              <c:numCache>
                <c:formatCode>0.00</c:formatCode>
                <c:ptCount val="2"/>
                <c:pt idx="0">
                  <c:v>2.7007407407407409</c:v>
                </c:pt>
                <c:pt idx="1">
                  <c:v>5.7692307692307692</c:v>
                </c:pt>
              </c:numCache>
            </c:numRef>
          </c:val>
          <c:extLst>
            <c:ext xmlns:c16="http://schemas.microsoft.com/office/drawing/2014/chart" uri="{C3380CC4-5D6E-409C-BE32-E72D297353CC}">
              <c16:uniqueId val="{00000003-DD07-4876-85D0-3CF876517638}"/>
            </c:ext>
          </c:extLst>
        </c:ser>
        <c:dLbls>
          <c:showLegendKey val="0"/>
          <c:showVal val="1"/>
          <c:showCatName val="0"/>
          <c:showSerName val="0"/>
          <c:showPercent val="0"/>
          <c:showBubbleSize val="0"/>
        </c:dLbls>
        <c:gapWidth val="150"/>
        <c:shape val="cylinder"/>
        <c:axId val="299621200"/>
        <c:axId val="299621760"/>
        <c:axId val="0"/>
      </c:bar3DChart>
      <c:catAx>
        <c:axId val="2996212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21760"/>
        <c:crosses val="autoZero"/>
        <c:auto val="1"/>
        <c:lblAlgn val="ctr"/>
        <c:lblOffset val="100"/>
        <c:noMultiLvlLbl val="0"/>
      </c:catAx>
      <c:valAx>
        <c:axId val="299621760"/>
        <c:scaling>
          <c:orientation val="minMax"/>
        </c:scaling>
        <c:delete val="1"/>
        <c:axPos val="l"/>
        <c:numFmt formatCode="0.00" sourceLinked="1"/>
        <c:majorTickMark val="out"/>
        <c:minorTickMark val="none"/>
        <c:tickLblPos val="nextTo"/>
        <c:crossAx val="2996212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TOMA DE MUESTRAS LABORATORIO BÁSICO</a:t>
            </a:r>
          </a:p>
        </c:rich>
      </c:tx>
      <c:layout>
        <c:manualLayout>
          <c:xMode val="edge"/>
          <c:yMode val="edge"/>
          <c:x val="0.13866666666666666"/>
          <c:y val="4.58333333333333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84652278177457E-2"/>
          <c:y val="0.21792421259842515"/>
          <c:w val="0.95779376498800961"/>
          <c:h val="0.59767290026246722"/>
        </c:manualLayout>
      </c:layout>
      <c:bar3DChart>
        <c:barDir val="col"/>
        <c:grouping val="clustered"/>
        <c:varyColors val="0"/>
        <c:ser>
          <c:idx val="0"/>
          <c:order val="0"/>
          <c:tx>
            <c:strRef>
              <c:f>' Lab Básico semest'!$E$4</c:f>
              <c:strCache>
                <c:ptCount val="1"/>
                <c:pt idx="0">
                  <c:v>RESULTADO INDICADOR</c:v>
                </c:pt>
              </c:strCache>
            </c:strRef>
          </c:tx>
          <c:spPr>
            <a:solidFill>
              <a:srgbClr val="00B050"/>
            </a:solidFill>
          </c:spPr>
          <c:invertIfNegative val="0"/>
          <c:dLbls>
            <c:dLbl>
              <c:idx val="0"/>
              <c:layout>
                <c:manualLayout>
                  <c:x val="1.7266189658594711E-2"/>
                  <c:y val="-3.7499999999999999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D4-4863-9EA6-FA43C13CF0EB}"/>
                </c:ext>
              </c:extLst>
            </c:dLbl>
            <c:dLbl>
              <c:idx val="1"/>
              <c:layout>
                <c:manualLayout>
                  <c:x val="2.3021586211459614E-2"/>
                  <c:y val="-3.749999999999996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D4-4863-9EA6-FA43C13CF0EB}"/>
                </c:ext>
              </c:extLst>
            </c:dLbl>
            <c:dLbl>
              <c:idx val="2"/>
              <c:layout>
                <c:manualLayout>
                  <c:x val="1.9184655176216345E-2"/>
                  <c:y val="-3.7499999999999999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D4-4863-9EA6-FA43C13CF0EB}"/>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Lab Básico semest'!$A$20:$A$22</c:f>
              <c:strCache>
                <c:ptCount val="3"/>
                <c:pt idx="0">
                  <c:v>HOSPITAL PABLO TOBÓN URIBE</c:v>
                </c:pt>
                <c:pt idx="1">
                  <c:v>LAB GONZALO ARISTIZABAL</c:v>
                </c:pt>
                <c:pt idx="2">
                  <c:v>CEDIMED</c:v>
                </c:pt>
              </c:strCache>
            </c:strRef>
          </c:cat>
          <c:val>
            <c:numRef>
              <c:f>' Lab Básico semest'!$E$20:$E$22</c:f>
              <c:numCache>
                <c:formatCode>0.00</c:formatCode>
                <c:ptCount val="3"/>
                <c:pt idx="0">
                  <c:v>0</c:v>
                </c:pt>
                <c:pt idx="1">
                  <c:v>5.5865921787709499E-3</c:v>
                </c:pt>
                <c:pt idx="2">
                  <c:v>9.4628944023871356E-2</c:v>
                </c:pt>
              </c:numCache>
            </c:numRef>
          </c:val>
          <c:extLst>
            <c:ext xmlns:c16="http://schemas.microsoft.com/office/drawing/2014/chart" uri="{C3380CC4-5D6E-409C-BE32-E72D297353CC}">
              <c16:uniqueId val="{00000003-18D4-4863-9EA6-FA43C13CF0EB}"/>
            </c:ext>
          </c:extLst>
        </c:ser>
        <c:dLbls>
          <c:showLegendKey val="0"/>
          <c:showVal val="1"/>
          <c:showCatName val="0"/>
          <c:showSerName val="0"/>
          <c:showPercent val="0"/>
          <c:showBubbleSize val="0"/>
        </c:dLbls>
        <c:gapWidth val="150"/>
        <c:shape val="cylinder"/>
        <c:axId val="299618400"/>
        <c:axId val="299618960"/>
        <c:axId val="0"/>
      </c:bar3DChart>
      <c:catAx>
        <c:axId val="2996184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18960"/>
        <c:crosses val="autoZero"/>
        <c:auto val="1"/>
        <c:lblAlgn val="ctr"/>
        <c:lblOffset val="100"/>
        <c:noMultiLvlLbl val="0"/>
      </c:catAx>
      <c:valAx>
        <c:axId val="299618960"/>
        <c:scaling>
          <c:orientation val="minMax"/>
        </c:scaling>
        <c:delete val="1"/>
        <c:axPos val="l"/>
        <c:numFmt formatCode="0.00" sourceLinked="1"/>
        <c:majorTickMark val="out"/>
        <c:minorTickMark val="none"/>
        <c:tickLblPos val="nextTo"/>
        <c:crossAx val="2996184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EN LA REALIZACIÓN DE CIRUGÍA GENERAL PROGRAMADA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'Realiz.Cx Gener'!$E$4</c:f>
              <c:strCache>
                <c:ptCount val="1"/>
                <c:pt idx="0">
                  <c:v>RESULTADO INDICADOR</c:v>
                </c:pt>
              </c:strCache>
            </c:strRef>
          </c:tx>
          <c:spPr>
            <a:solidFill>
              <a:srgbClr val="00B050"/>
            </a:solidFill>
          </c:spPr>
          <c:invertIfNegative val="0"/>
          <c:dLbls>
            <c:dLbl>
              <c:idx val="0"/>
              <c:layout>
                <c:manualLayout>
                  <c:x val="1.9157088122605363E-2"/>
                  <c:y val="-4.583333333333333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A3-4E7D-AED3-70285CBEC465}"/>
                </c:ext>
              </c:extLst>
            </c:dLbl>
            <c:dLbl>
              <c:idx val="1"/>
              <c:layout>
                <c:manualLayout>
                  <c:x val="1.7241379310344827E-2"/>
                  <c:y val="-3.3333333333333333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A3-4E7D-AED3-70285CBEC465}"/>
                </c:ext>
              </c:extLst>
            </c:dLbl>
            <c:dLbl>
              <c:idx val="2"/>
              <c:layout>
                <c:manualLayout>
                  <c:x val="2.1072796934865901E-2"/>
                  <c:y val="-4.1666666666666588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A3-4E7D-AED3-70285CBEC465}"/>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'Realiz.Cx Gener'!$A$17:$A$19</c:f>
              <c:strCache>
                <c:ptCount val="3"/>
                <c:pt idx="0">
                  <c:v>HOSPITAL PABLO TOBÓN URIBE</c:v>
                </c:pt>
                <c:pt idx="1">
                  <c:v>HOSPITAL MANUEL URIBE ANGEL</c:v>
                </c:pt>
                <c:pt idx="2">
                  <c:v>CLINICA UNIVERSITARIA UPB</c:v>
                </c:pt>
              </c:strCache>
            </c:strRef>
          </c:cat>
          <c:val>
            <c:numRef>
              <c:f>'Realiz.Cx Gener'!$E$5:$E$19</c:f>
              <c:numCache>
                <c:formatCode>0.00</c:formatCode>
                <c:ptCount val="3"/>
                <c:pt idx="0">
                  <c:v>4.2471169686985171</c:v>
                </c:pt>
                <c:pt idx="1">
                  <c:v>2.3105360443622922E-2</c:v>
                </c:pt>
                <c:pt idx="2">
                  <c:v>8.2767402376910013</c:v>
                </c:pt>
              </c:numCache>
            </c:numRef>
          </c:val>
          <c:extLst>
            <c:ext xmlns:c16="http://schemas.microsoft.com/office/drawing/2014/chart" uri="{C3380CC4-5D6E-409C-BE32-E72D297353CC}">
              <c16:uniqueId val="{00000003-07A3-4E7D-AED3-70285CBEC465}"/>
            </c:ext>
          </c:extLst>
        </c:ser>
        <c:dLbls>
          <c:showLegendKey val="0"/>
          <c:showVal val="1"/>
          <c:showCatName val="0"/>
          <c:showSerName val="0"/>
          <c:showPercent val="0"/>
          <c:showBubbleSize val="0"/>
        </c:dLbls>
        <c:gapWidth val="150"/>
        <c:shape val="cylinder"/>
        <c:axId val="299615600"/>
        <c:axId val="299616160"/>
        <c:axId val="0"/>
      </c:bar3DChart>
      <c:catAx>
        <c:axId val="2996156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16160"/>
        <c:crosses val="autoZero"/>
        <c:auto val="1"/>
        <c:lblAlgn val="ctr"/>
        <c:lblOffset val="100"/>
        <c:noMultiLvlLbl val="0"/>
      </c:catAx>
      <c:valAx>
        <c:axId val="299616160"/>
        <c:scaling>
          <c:orientation val="minMax"/>
        </c:scaling>
        <c:delete val="1"/>
        <c:axPos val="l"/>
        <c:numFmt formatCode="0.00" sourceLinked="1"/>
        <c:majorTickMark val="out"/>
        <c:minorTickMark val="none"/>
        <c:tickLblPos val="nextTo"/>
        <c:crossAx val="2996156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TASA DE INFECCIÓN INTRAHOSPITALARIA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Infecc.Intrah'!$E$4</c:f>
              <c:strCache>
                <c:ptCount val="1"/>
                <c:pt idx="0">
                  <c:v>RESULTADO INDICADOR</c:v>
                </c:pt>
              </c:strCache>
            </c:strRef>
          </c:tx>
          <c:spPr>
            <a:solidFill>
              <a:srgbClr val="00B050"/>
            </a:solidFill>
          </c:spPr>
          <c:invertIfNegative val="0"/>
          <c:dLbls>
            <c:dLbl>
              <c:idx val="0"/>
              <c:layout>
                <c:manualLayout>
                  <c:x val="1.8214936247723142E-2"/>
                  <c:y val="-3.8095571386909985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89-4751-A5D4-1E3D9B54C218}"/>
                </c:ext>
              </c:extLst>
            </c:dLbl>
            <c:dLbl>
              <c:idx val="1"/>
              <c:layout>
                <c:manualLayout>
                  <c:x val="2.1857923497267777E-2"/>
                  <c:y val="-4.6560846560846546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89-4751-A5D4-1E3D9B54C218}"/>
                </c:ext>
              </c:extLst>
            </c:dLbl>
            <c:dLbl>
              <c:idx val="2"/>
              <c:layout>
                <c:manualLayout>
                  <c:x val="2.1857923497267777E-2"/>
                  <c:y val="-5.0793650793650794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89-4751-A5D4-1E3D9B54C218}"/>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Infecc.Intrah'!$A$5:$A$9</c:f>
              <c:strCache>
                <c:ptCount val="5"/>
                <c:pt idx="0">
                  <c:v>CLINICA UNIVERSITARIA UPB</c:v>
                </c:pt>
                <c:pt idx="1">
                  <c:v>CLINICA DEL PRADO</c:v>
                </c:pt>
                <c:pt idx="2">
                  <c:v>CLINICA MEDELLIN</c:v>
                </c:pt>
                <c:pt idx="3">
                  <c:v>HOSPITAL MANUEL URIBE ANGEL</c:v>
                </c:pt>
                <c:pt idx="4">
                  <c:v>HOSPITAL PABLO TOBÓN URIBE</c:v>
                </c:pt>
              </c:strCache>
            </c:strRef>
          </c:cat>
          <c:val>
            <c:numRef>
              <c:f>' Infecc.Intrah'!$E$5:$E$9</c:f>
              <c:numCache>
                <c:formatCode>0.0%</c:formatCode>
                <c:ptCount val="5"/>
                <c:pt idx="0">
                  <c:v>1.5550755939524838E-2</c:v>
                </c:pt>
                <c:pt idx="1">
                  <c:v>0</c:v>
                </c:pt>
                <c:pt idx="2">
                  <c:v>1.9701008228068142E-3</c:v>
                </c:pt>
                <c:pt idx="3">
                  <c:v>1.4644351464435146E-2</c:v>
                </c:pt>
                <c:pt idx="4">
                  <c:v>3.8282290279627165E-2</c:v>
                </c:pt>
              </c:numCache>
            </c:numRef>
          </c:val>
          <c:extLst>
            <c:ext xmlns:c16="http://schemas.microsoft.com/office/drawing/2014/chart" uri="{C3380CC4-5D6E-409C-BE32-E72D297353CC}">
              <c16:uniqueId val="{00000003-A789-4751-A5D4-1E3D9B54C218}"/>
            </c:ext>
          </c:extLst>
        </c:ser>
        <c:dLbls>
          <c:showLegendKey val="0"/>
          <c:showVal val="1"/>
          <c:showCatName val="0"/>
          <c:showSerName val="0"/>
          <c:showPercent val="0"/>
          <c:showBubbleSize val="0"/>
        </c:dLbls>
        <c:gapWidth val="150"/>
        <c:shape val="cylinder"/>
        <c:axId val="299612800"/>
        <c:axId val="299613360"/>
        <c:axId val="0"/>
      </c:bar3DChart>
      <c:catAx>
        <c:axId val="2996128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13360"/>
        <c:crosses val="autoZero"/>
        <c:auto val="1"/>
        <c:lblAlgn val="ctr"/>
        <c:lblOffset val="100"/>
        <c:noMultiLvlLbl val="0"/>
      </c:catAx>
      <c:valAx>
        <c:axId val="299613360"/>
        <c:scaling>
          <c:orientation val="minMax"/>
        </c:scaling>
        <c:delete val="1"/>
        <c:axPos val="l"/>
        <c:numFmt formatCode="0.0%" sourceLinked="1"/>
        <c:majorTickMark val="out"/>
        <c:minorTickMark val="none"/>
        <c:tickLblPos val="nextTo"/>
        <c:crossAx val="299612800"/>
        <c:crosses val="autoZero"/>
        <c:crossBetween val="between"/>
      </c:valAx>
      <c:spPr>
        <a:noFill/>
        <a:ln w="25400">
          <a:noFill/>
        </a:ln>
      </c:spPr>
    </c:plotArea>
    <c:legend>
      <c:legendPos val="t"/>
      <c:overlay val="0"/>
      <c:txPr>
        <a:bodyPr/>
        <a:lstStyle/>
        <a:p>
          <a:pPr>
            <a:defRPr sz="92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TIEMPO DE ESPERA CONSULTA DE URGENCIA TRIAGE II</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 Triage II'!$E$4</c:f>
              <c:strCache>
                <c:ptCount val="1"/>
                <c:pt idx="0">
                  <c:v>RESULTADO INDICADOR</c:v>
                </c:pt>
              </c:strCache>
            </c:strRef>
          </c:tx>
          <c:spPr>
            <a:solidFill>
              <a:srgbClr val="00B050"/>
            </a:solidFill>
          </c:spPr>
          <c:invertIfNegative val="0"/>
          <c:dLbls>
            <c:dLbl>
              <c:idx val="0"/>
              <c:layout>
                <c:manualLayout>
                  <c:x val="2.1072796934865901E-2"/>
                  <c:y val="-3.7267080745341616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8D-41BB-BC19-DFA16FF36797}"/>
                </c:ext>
              </c:extLst>
            </c:dLbl>
            <c:dLbl>
              <c:idx val="1"/>
              <c:layout>
                <c:manualLayout>
                  <c:x val="1.7241379310344827E-2"/>
                  <c:y val="-3.7267080745341616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8D-41BB-BC19-DFA16FF36797}"/>
                </c:ext>
              </c:extLst>
            </c:dLbl>
            <c:dLbl>
              <c:idx val="2"/>
              <c:layout>
                <c:manualLayout>
                  <c:x val="1.9157088122605363E-2"/>
                  <c:y val="-3.7267080745341616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8D-41BB-BC19-DFA16FF36797}"/>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Triage II'!$A$19:$A$20</c:f>
              <c:strCache>
                <c:ptCount val="2"/>
                <c:pt idx="0">
                  <c:v>CLÍNICA MEDELLÍN</c:v>
                </c:pt>
                <c:pt idx="1">
                  <c:v>CLÍNICA CES</c:v>
                </c:pt>
              </c:strCache>
            </c:strRef>
          </c:cat>
          <c:val>
            <c:numRef>
              <c:f>' Triage II'!$E$19:$E$20</c:f>
              <c:numCache>
                <c:formatCode>0.00</c:formatCode>
                <c:ptCount val="2"/>
                <c:pt idx="0">
                  <c:v>12.029572036150984</c:v>
                </c:pt>
                <c:pt idx="1">
                  <c:v>6.3413796304892767</c:v>
                </c:pt>
              </c:numCache>
            </c:numRef>
          </c:val>
          <c:extLst>
            <c:ext xmlns:c16="http://schemas.microsoft.com/office/drawing/2014/chart" uri="{C3380CC4-5D6E-409C-BE32-E72D297353CC}">
              <c16:uniqueId val="{00000003-BA8D-41BB-BC19-DFA16FF36797}"/>
            </c:ext>
          </c:extLst>
        </c:ser>
        <c:dLbls>
          <c:showLegendKey val="0"/>
          <c:showVal val="1"/>
          <c:showCatName val="0"/>
          <c:showSerName val="0"/>
          <c:showPercent val="0"/>
          <c:showBubbleSize val="0"/>
        </c:dLbls>
        <c:gapWidth val="150"/>
        <c:shape val="cylinder"/>
        <c:axId val="299607760"/>
        <c:axId val="299609440"/>
        <c:axId val="0"/>
      </c:bar3DChart>
      <c:catAx>
        <c:axId val="29960776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09440"/>
        <c:crosses val="autoZero"/>
        <c:auto val="1"/>
        <c:lblAlgn val="ctr"/>
        <c:lblOffset val="100"/>
        <c:noMultiLvlLbl val="0"/>
      </c:catAx>
      <c:valAx>
        <c:axId val="299609440"/>
        <c:scaling>
          <c:orientation val="minMax"/>
        </c:scaling>
        <c:delete val="1"/>
        <c:axPos val="l"/>
        <c:numFmt formatCode="0.00" sourceLinked="1"/>
        <c:majorTickMark val="out"/>
        <c:minorTickMark val="none"/>
        <c:tickLblPos val="nextTo"/>
        <c:crossAx val="29960776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400" b="1" i="0" u="none" strike="noStrike" baseline="0">
                <a:solidFill>
                  <a:srgbClr val="000000"/>
                </a:solidFill>
                <a:latin typeface="Calibri"/>
                <a:ea typeface="Calibri"/>
                <a:cs typeface="Calibri"/>
              </a:defRPr>
            </a:pPr>
            <a:r>
              <a:rPr lang="es-CO"/>
              <a:t>RAZÓN DE MORTALIDAD MATERNA (por cada 100,000 nacidos vivos)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'I14'!$E$4</c:f>
              <c:strCache>
                <c:ptCount val="1"/>
                <c:pt idx="0">
                  <c:v>RESULTADO INDICADOR</c:v>
                </c:pt>
              </c:strCache>
            </c:strRef>
          </c:tx>
          <c:spPr>
            <a:solidFill>
              <a:srgbClr val="00B050"/>
            </a:solidFill>
          </c:spPr>
          <c:invertIfNegative val="0"/>
          <c:dLbls>
            <c:dLbl>
              <c:idx val="0"/>
              <c:layout>
                <c:manualLayout>
                  <c:x val="3.3333333333333333E-2"/>
                  <c:y val="-5.5555555555555552E-2"/>
                </c:manualLayout>
              </c:layout>
              <c:spPr/>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6A-47DA-80E1-F5ECCF772BE2}"/>
                </c:ext>
              </c:extLst>
            </c:dLbl>
            <c:spPr>
              <a:noFill/>
              <a:ln>
                <a:noFill/>
              </a:ln>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'I14'!$A$5:$B$10</c:f>
              <c:strCache>
                <c:ptCount val="2"/>
                <c:pt idx="0">
                  <c:v>HOSPITAL  SAN ROQUE</c:v>
                </c:pt>
                <c:pt idx="1">
                  <c:v>TRIMESTRE</c:v>
                </c:pt>
              </c:strCache>
            </c:strRef>
          </c:cat>
          <c:val>
            <c:numRef>
              <c:f>'I14'!$E$5:$E$10</c:f>
              <c:numCache>
                <c:formatCode>General</c:formatCode>
                <c:ptCount val="1"/>
                <c:pt idx="0">
                  <c:v>0</c:v>
                </c:pt>
              </c:numCache>
            </c:numRef>
          </c:val>
          <c:extLst>
            <c:ext xmlns:c16="http://schemas.microsoft.com/office/drawing/2014/chart" uri="{C3380CC4-5D6E-409C-BE32-E72D297353CC}">
              <c16:uniqueId val="{00000001-3E6A-47DA-80E1-F5ECCF772BE2}"/>
            </c:ext>
          </c:extLst>
        </c:ser>
        <c:dLbls>
          <c:showLegendKey val="0"/>
          <c:showVal val="1"/>
          <c:showCatName val="0"/>
          <c:showSerName val="0"/>
          <c:showPercent val="0"/>
          <c:showBubbleSize val="0"/>
        </c:dLbls>
        <c:gapWidth val="150"/>
        <c:shape val="cylinder"/>
        <c:axId val="299649200"/>
        <c:axId val="299652560"/>
        <c:axId val="0"/>
      </c:bar3DChart>
      <c:catAx>
        <c:axId val="299649200"/>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299652560"/>
        <c:crosses val="autoZero"/>
        <c:auto val="1"/>
        <c:lblAlgn val="ctr"/>
        <c:lblOffset val="100"/>
        <c:noMultiLvlLbl val="0"/>
      </c:catAx>
      <c:valAx>
        <c:axId val="299652560"/>
        <c:scaling>
          <c:orientation val="minMax"/>
        </c:scaling>
        <c:delete val="1"/>
        <c:axPos val="l"/>
        <c:numFmt formatCode="General" sourceLinked="1"/>
        <c:majorTickMark val="out"/>
        <c:minorTickMark val="none"/>
        <c:tickLblPos val="nextTo"/>
        <c:crossAx val="299649200"/>
        <c:crosses val="autoZero"/>
        <c:crossBetween val="between"/>
      </c:valAx>
      <c:spPr>
        <a:noFill/>
        <a:ln w="25400">
          <a:noFill/>
        </a:ln>
      </c:spPr>
    </c:plotArea>
    <c:legend>
      <c:legendPos val="t"/>
      <c:overlay val="0"/>
      <c:txPr>
        <a:bodyPr/>
        <a:lstStyle/>
        <a:p>
          <a:pPr>
            <a:defRPr sz="84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charts/chart1.xml" Type="http://schemas.openxmlformats.org/officeDocument/2006/relationships/chart"/>
</Relationships>

</file>

<file path=xl/drawings/_rels/drawing3.xml.rels><?xml version="1.0" encoding="UTF-8" standalone="no"?>
<Relationships xmlns="http://schemas.openxmlformats.org/package/2006/relationships">
<Relationship Id="rId1" Target="../charts/chart2.xml" Type="http://schemas.openxmlformats.org/officeDocument/2006/relationships/chart"/>
</Relationships>

</file>

<file path=xl/drawings/_rels/drawing4.xml.rels><?xml version="1.0" encoding="UTF-8" standalone="no"?>
<Relationships xmlns="http://schemas.openxmlformats.org/package/2006/relationships">
<Relationship Id="rId1" Target="../charts/chart3.xml" Type="http://schemas.openxmlformats.org/officeDocument/2006/relationships/chart"/>
</Relationships>

</file>

<file path=xl/drawings/_rels/drawing5.xml.rels><?xml version="1.0" encoding="UTF-8" standalone="no"?>
<Relationships xmlns="http://schemas.openxmlformats.org/package/2006/relationships">
<Relationship Id="rId1" Target="../charts/chart4.xml" Type="http://schemas.openxmlformats.org/officeDocument/2006/relationships/chart"/>
</Relationships>

</file>

<file path=xl/drawings/_rels/drawing6.xml.rels><?xml version="1.0" encoding="UTF-8" standalone="no"?>
<Relationships xmlns="http://schemas.openxmlformats.org/package/2006/relationships">
<Relationship Id="rId1" Target="../charts/chart5.xml" Type="http://schemas.openxmlformats.org/officeDocument/2006/relationships/chart"/>
</Relationships>

</file>

<file path=xl/drawings/_rels/drawing7.xml.rels><?xml version="1.0" encoding="UTF-8" standalone="no"?>
<Relationships xmlns="http://schemas.openxmlformats.org/package/2006/relationships">
<Relationship Id="rId1" Target="../charts/chart6.xml" Type="http://schemas.openxmlformats.org/officeDocument/2006/relationships/chart"/>
</Relationships>

</file>

<file path=xl/drawings/_rels/drawing8.xml.rels><?xml version="1.0" encoding="UTF-8" standalone="no"?>
<Relationships xmlns="http://schemas.openxmlformats.org/package/2006/relationships">
<Relationship Id="rId1" Target="../charts/chart7.xml" Type="http://schemas.openxmlformats.org/officeDocument/2006/relationships/chart"/>
</Relationships>

</file>

<file path=xl/drawings/_rels/drawing9.xml.rels><?xml version="1.0" encoding="UTF-8" standalone="no"?>
<Relationships xmlns="http://schemas.openxmlformats.org/package/2006/relationships">
<Relationship Id="rId1" Target="../charts/chart8.xml" Type="http://schemas.openxmlformats.org/officeDocument/2006/relationships/chart"/>
</Relationships>

</file>

<file path=xl/drawings/_rels/drawing10.xml.rels><?xml version="1.0" encoding="UTF-8" standalone="no"?>
<Relationships xmlns="http://schemas.openxmlformats.org/package/2006/relationships">
<Relationship Id="rId1" Target="../charts/chart9.xml" Type="http://schemas.openxmlformats.org/officeDocument/2006/relationships/chart"/>
</Relationships>

</file>

<file path=xl/drawings/_rels/drawing11.xml.rels><?xml version="1.0" encoding="UTF-8" standalone="no"?>
<Relationships xmlns="http://schemas.openxmlformats.org/package/2006/relationships">
<Relationship Id="rId1" Target="../charts/chart10.xml" Type="http://schemas.openxmlformats.org/officeDocument/2006/relationships/chart"/>
</Relationships>

</file>

<file path=xl/drawings/_rels/drawing12.xml.rels><?xml version="1.0" encoding="UTF-8" standalone="no"?>
<Relationships xmlns="http://schemas.openxmlformats.org/package/2006/relationships">
<Relationship Id="rId1" Target="../charts/chart11.xml" Type="http://schemas.openxmlformats.org/officeDocument/2006/relationships/chart"/>
</Relationships>

</file>

<file path=xl/drawings/_rels/drawing13.xml.rels><?xml version="1.0" encoding="UTF-8" standalone="no"?>
<Relationships xmlns="http://schemas.openxmlformats.org/package/2006/relationships">
<Relationship Id="rId1" Target="../charts/chart12.xml" Type="http://schemas.openxmlformats.org/officeDocument/2006/relationships/chart"/>
</Relationships>

</file>

<file path=xl/drawings/_rels/drawing14.xml.rels><?xml version="1.0" encoding="UTF-8" standalone="no"?>
<Relationships xmlns="http://schemas.openxmlformats.org/package/2006/relationships">
<Relationship Id="rId1" Target="../charts/chart13.xml" Type="http://schemas.openxmlformats.org/officeDocument/2006/relationships/chart"/>
</Relationships>

</file>

<file path=xl/drawings/_rels/drawing15.xml.rels><?xml version="1.0" encoding="UTF-8" standalone="no"?>
<Relationships xmlns="http://schemas.openxmlformats.org/package/2006/relationships">
<Relationship Id="rId1" Target="../charts/chart14.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2</xdr:col>
      <xdr:colOff>104774</xdr:colOff>
      <xdr:row>0</xdr:row>
      <xdr:rowOff>19051</xdr:rowOff>
    </xdr:from>
    <xdr:to>
      <xdr:col>2</xdr:col>
      <xdr:colOff>1178980</xdr:colOff>
      <xdr:row>2</xdr:row>
      <xdr:rowOff>152400</xdr:rowOff>
    </xdr:to>
    <xdr:pic>
      <xdr:nvPicPr>
        <xdr:cNvPr id="338004" name="Imagen 2">
          <a:extLst>
            <a:ext uri="{FF2B5EF4-FFF2-40B4-BE49-F238E27FC236}">
              <a16:creationId xmlns:a16="http://schemas.microsoft.com/office/drawing/2014/main" id="{00000000-0008-0000-0100-0000542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4" y="19051"/>
          <a:ext cx="1074206" cy="6095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180975</xdr:rowOff>
    </xdr:from>
    <xdr:to>
      <xdr:col>7</xdr:col>
      <xdr:colOff>752475</xdr:colOff>
      <xdr:row>25</xdr:row>
      <xdr:rowOff>190500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180975</xdr:rowOff>
    </xdr:from>
    <xdr:to>
      <xdr:col>9</xdr:col>
      <xdr:colOff>380999</xdr:colOff>
      <xdr:row>30</xdr:row>
      <xdr:rowOff>123265</xdr:rowOff>
    </xdr:to>
    <xdr:graphicFrame macro="">
      <xdr:nvGraphicFramePr>
        <xdr:cNvPr id="2161" name="1 Gráfico">
          <a:extLst>
            <a:ext uri="{FF2B5EF4-FFF2-40B4-BE49-F238E27FC236}">
              <a16:creationId xmlns:a16="http://schemas.microsoft.com/office/drawing/2014/main" id="{00000000-0008-0000-0300-00007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11</xdr:row>
      <xdr:rowOff>133350</xdr:rowOff>
    </xdr:from>
    <xdr:to>
      <xdr:col>8</xdr:col>
      <xdr:colOff>676275</xdr:colOff>
      <xdr:row>26</xdr:row>
      <xdr:rowOff>123825</xdr:rowOff>
    </xdr:to>
    <xdr:graphicFrame macro="">
      <xdr:nvGraphicFramePr>
        <xdr:cNvPr id="4209" name="1 Gráfico">
          <a:extLst>
            <a:ext uri="{FF2B5EF4-FFF2-40B4-BE49-F238E27FC236}">
              <a16:creationId xmlns:a16="http://schemas.microsoft.com/office/drawing/2014/main" id="{00000000-0008-0000-0400-00007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19050</xdr:rowOff>
    </xdr:from>
    <xdr:to>
      <xdr:col>8</xdr:col>
      <xdr:colOff>9525</xdr:colOff>
      <xdr:row>24</xdr:row>
      <xdr:rowOff>28575</xdr:rowOff>
    </xdr:to>
    <xdr:graphicFrame macro="">
      <xdr:nvGraphicFramePr>
        <xdr:cNvPr id="9328" name="1 Gráfico">
          <a:extLst>
            <a:ext uri="{FF2B5EF4-FFF2-40B4-BE49-F238E27FC236}">
              <a16:creationId xmlns:a16="http://schemas.microsoft.com/office/drawing/2014/main" id="{00000000-0008-0000-0500-000070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190500</xdr:rowOff>
    </xdr:from>
    <xdr:to>
      <xdr:col>8</xdr:col>
      <xdr:colOff>104775</xdr:colOff>
      <xdr:row>27</xdr:row>
      <xdr:rowOff>161925</xdr:rowOff>
    </xdr:to>
    <xdr:graphicFrame macro="">
      <xdr:nvGraphicFramePr>
        <xdr:cNvPr id="11376" name="1 Gráfico">
          <a:extLst>
            <a:ext uri="{FF2B5EF4-FFF2-40B4-BE49-F238E27FC236}">
              <a16:creationId xmlns:a16="http://schemas.microsoft.com/office/drawing/2014/main" id="{00000000-0008-0000-0600-000070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12</xdr:row>
      <xdr:rowOff>142875</xdr:rowOff>
    </xdr:from>
    <xdr:to>
      <xdr:col>8</xdr:col>
      <xdr:colOff>19050</xdr:colOff>
      <xdr:row>27</xdr:row>
      <xdr:rowOff>133350</xdr:rowOff>
    </xdr:to>
    <xdr:graphicFrame macro="">
      <xdr:nvGraphicFramePr>
        <xdr:cNvPr id="6256" name="1 Gráfico">
          <a:extLst>
            <a:ext uri="{FF2B5EF4-FFF2-40B4-BE49-F238E27FC236}">
              <a16:creationId xmlns:a16="http://schemas.microsoft.com/office/drawing/2014/main" id="{00000000-0008-0000-0700-000070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180975</xdr:rowOff>
    </xdr:from>
    <xdr:to>
      <xdr:col>7</xdr:col>
      <xdr:colOff>752475</xdr:colOff>
      <xdr:row>25</xdr:row>
      <xdr:rowOff>190500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9525</xdr:rowOff>
    </xdr:from>
    <xdr:to>
      <xdr:col>8</xdr:col>
      <xdr:colOff>19050</xdr:colOff>
      <xdr:row>38</xdr:row>
      <xdr:rowOff>190500</xdr:rowOff>
    </xdr:to>
    <xdr:graphicFrame macro="">
      <xdr:nvGraphicFramePr>
        <xdr:cNvPr id="19567" name="1 Gráfico">
          <a:extLst>
            <a:ext uri="{FF2B5EF4-FFF2-40B4-BE49-F238E27FC236}">
              <a16:creationId xmlns:a16="http://schemas.microsoft.com/office/drawing/2014/main" id="{00000000-0008-0000-0A00-00006F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180975</xdr:rowOff>
    </xdr:from>
    <xdr:to>
      <xdr:col>7</xdr:col>
      <xdr:colOff>752475</xdr:colOff>
      <xdr:row>33</xdr:row>
      <xdr:rowOff>57150</xdr:rowOff>
    </xdr:to>
    <xdr:graphicFrame macro="">
      <xdr:nvGraphicFramePr>
        <xdr:cNvPr id="27758" name="1 Gráfico">
          <a:extLst>
            <a:ext uri="{FF2B5EF4-FFF2-40B4-BE49-F238E27FC236}">
              <a16:creationId xmlns:a16="http://schemas.microsoft.com/office/drawing/2014/main" id="{00000000-0008-0000-0B00-00006E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9525</xdr:rowOff>
    </xdr:from>
    <xdr:to>
      <xdr:col>7</xdr:col>
      <xdr:colOff>762000</xdr:colOff>
      <xdr:row>39</xdr:row>
      <xdr:rowOff>9525</xdr:rowOff>
    </xdr:to>
    <xdr:graphicFrame macro="">
      <xdr:nvGraphicFramePr>
        <xdr:cNvPr id="36973" name="1 Gráfico">
          <a:extLst>
            <a:ext uri="{FF2B5EF4-FFF2-40B4-BE49-F238E27FC236}">
              <a16:creationId xmlns:a16="http://schemas.microsoft.com/office/drawing/2014/main" id="{00000000-0008-0000-0C00-00006D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9525</xdr:rowOff>
    </xdr:from>
    <xdr:to>
      <xdr:col>8</xdr:col>
      <xdr:colOff>19050</xdr:colOff>
      <xdr:row>36</xdr:row>
      <xdr:rowOff>9525</xdr:rowOff>
    </xdr:to>
    <xdr:graphicFrame macro="">
      <xdr:nvGraphicFramePr>
        <xdr:cNvPr id="39021" name="1 Gráfico">
          <a:extLst>
            <a:ext uri="{FF2B5EF4-FFF2-40B4-BE49-F238E27FC236}">
              <a16:creationId xmlns:a16="http://schemas.microsoft.com/office/drawing/2014/main" id="{00000000-0008-0000-0D00-00006D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57150</xdr:rowOff>
    </xdr:from>
    <xdr:to>
      <xdr:col>8</xdr:col>
      <xdr:colOff>9525</xdr:colOff>
      <xdr:row>27</xdr:row>
      <xdr:rowOff>9525</xdr:rowOff>
    </xdr:to>
    <xdr:graphicFrame macro="">
      <xdr:nvGraphicFramePr>
        <xdr:cNvPr id="214109" name="2 Gráfico">
          <a:extLst>
            <a:ext uri="{FF2B5EF4-FFF2-40B4-BE49-F238E27FC236}">
              <a16:creationId xmlns:a16="http://schemas.microsoft.com/office/drawing/2014/main" id="{00000000-0008-0000-0F00-00005D4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104775</xdr:rowOff>
    </xdr:from>
    <xdr:to>
      <xdr:col>8</xdr:col>
      <xdr:colOff>19050</xdr:colOff>
      <xdr:row>41</xdr:row>
      <xdr:rowOff>123825</xdr:rowOff>
    </xdr:to>
    <xdr:graphicFrame macro="">
      <xdr:nvGraphicFramePr>
        <xdr:cNvPr id="41069" name="1 Gráfico">
          <a:extLst>
            <a:ext uri="{FF2B5EF4-FFF2-40B4-BE49-F238E27FC236}">
              <a16:creationId xmlns:a16="http://schemas.microsoft.com/office/drawing/2014/main" id="{00000000-0008-0000-1000-00006D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9525</xdr:rowOff>
    </xdr:from>
    <xdr:to>
      <xdr:col>8</xdr:col>
      <xdr:colOff>0</xdr:colOff>
      <xdr:row>26</xdr:row>
      <xdr:rowOff>85725</xdr:rowOff>
    </xdr:to>
    <xdr:graphicFrame macro="">
      <xdr:nvGraphicFramePr>
        <xdr:cNvPr id="43117" name="1 Gráfico">
          <a:extLst>
            <a:ext uri="{FF2B5EF4-FFF2-40B4-BE49-F238E27FC236}">
              <a16:creationId xmlns:a16="http://schemas.microsoft.com/office/drawing/2014/main" id="{00000000-0008-0000-1100-00006D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2.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3.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5.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drawing6.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drawing8.xml" Type="http://schemas.openxmlformats.org/officeDocument/2006/relationships/drawing"/>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drawing9.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3.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drawing11.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2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2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workbookViewId="0">
      <selection activeCell="I19" sqref="I19"/>
    </sheetView>
  </sheetViews>
  <sheetFormatPr baseColWidth="10" defaultRowHeight="15" x14ac:dyDescent="0.25"/>
  <cols>
    <col min="2" max="2" width="12.5703125" customWidth="1"/>
  </cols>
  <sheetData>
    <row r="1" spans="1:10" ht="30" customHeight="1" x14ac:dyDescent="0.25">
      <c r="A1" s="1" t="s">
        <v>5</v>
      </c>
      <c r="B1" s="214" t="s">
        <v>6</v>
      </c>
      <c r="C1" s="214"/>
      <c r="D1" s="214"/>
      <c r="E1" s="214"/>
      <c r="F1" s="214"/>
      <c r="G1" s="214"/>
      <c r="H1" s="1" t="s">
        <v>7</v>
      </c>
      <c r="I1" s="2" t="s">
        <v>9</v>
      </c>
      <c r="J1" s="2" t="s">
        <v>8</v>
      </c>
    </row>
    <row r="2" spans="1:10" x14ac:dyDescent="0.25">
      <c r="A2" s="5">
        <v>1</v>
      </c>
      <c r="B2" s="215" t="s">
        <v>10</v>
      </c>
      <c r="C2" s="216"/>
      <c r="D2" s="216"/>
      <c r="E2" s="216"/>
      <c r="F2" s="216"/>
      <c r="G2" s="217"/>
      <c r="H2" s="5">
        <v>1</v>
      </c>
      <c r="I2" s="5" t="s">
        <v>12</v>
      </c>
      <c r="J2" s="5" t="s">
        <v>11</v>
      </c>
    </row>
    <row r="4" spans="1:10" ht="30.75" customHeight="1" x14ac:dyDescent="0.25">
      <c r="A4" s="4" t="s">
        <v>0</v>
      </c>
      <c r="B4" s="4" t="s">
        <v>1</v>
      </c>
      <c r="C4" s="4" t="s">
        <v>2</v>
      </c>
      <c r="D4" s="4" t="s">
        <v>3</v>
      </c>
      <c r="E4" s="4" t="s">
        <v>4</v>
      </c>
      <c r="F4" s="3"/>
    </row>
    <row r="5" spans="1:10" ht="15" customHeight="1" x14ac:dyDescent="0.25">
      <c r="A5" s="218" t="s">
        <v>37</v>
      </c>
      <c r="B5" s="14">
        <v>41730</v>
      </c>
      <c r="C5" s="7">
        <v>101</v>
      </c>
      <c r="D5" s="7">
        <v>51</v>
      </c>
      <c r="E5" s="15">
        <f t="shared" ref="E5:E12" si="0">C5/D5</f>
        <v>1.9803921568627452</v>
      </c>
      <c r="F5" s="3"/>
    </row>
    <row r="6" spans="1:10" x14ac:dyDescent="0.25">
      <c r="A6" s="219"/>
      <c r="B6" s="14">
        <v>41760</v>
      </c>
      <c r="C6" s="7">
        <v>71</v>
      </c>
      <c r="D6" s="7">
        <v>50</v>
      </c>
      <c r="E6" s="7">
        <f t="shared" si="0"/>
        <v>1.42</v>
      </c>
    </row>
    <row r="7" spans="1:10" x14ac:dyDescent="0.25">
      <c r="A7" s="8" t="s">
        <v>48</v>
      </c>
      <c r="B7" s="16">
        <v>41730</v>
      </c>
      <c r="C7" s="12">
        <v>1565</v>
      </c>
      <c r="D7" s="13">
        <v>1375</v>
      </c>
      <c r="E7" s="15">
        <f t="shared" si="0"/>
        <v>1.1381818181818182</v>
      </c>
    </row>
    <row r="8" spans="1:10" x14ac:dyDescent="0.25">
      <c r="A8" s="220" t="s">
        <v>47</v>
      </c>
      <c r="B8" s="16">
        <v>41730</v>
      </c>
      <c r="C8" s="17">
        <v>6892</v>
      </c>
      <c r="D8" s="17">
        <v>2327</v>
      </c>
      <c r="E8" s="15">
        <f t="shared" si="0"/>
        <v>2.9617533304684143</v>
      </c>
    </row>
    <row r="9" spans="1:10" x14ac:dyDescent="0.25">
      <c r="A9" s="221"/>
      <c r="B9" s="14">
        <v>41760</v>
      </c>
      <c r="C9" s="17">
        <v>8690</v>
      </c>
      <c r="D9" s="17">
        <v>2447</v>
      </c>
      <c r="E9" s="15">
        <f t="shared" si="0"/>
        <v>3.5512872905598694</v>
      </c>
    </row>
    <row r="10" spans="1:10" x14ac:dyDescent="0.25">
      <c r="A10" s="9" t="s">
        <v>46</v>
      </c>
      <c r="B10" s="14" t="s">
        <v>33</v>
      </c>
      <c r="C10" s="7">
        <v>35</v>
      </c>
      <c r="D10" s="7">
        <v>8151</v>
      </c>
      <c r="E10" s="18">
        <f t="shared" si="0"/>
        <v>4.2939516623727147E-3</v>
      </c>
    </row>
    <row r="11" spans="1:10" x14ac:dyDescent="0.25">
      <c r="A11" s="8" t="s">
        <v>44</v>
      </c>
      <c r="B11" s="14" t="s">
        <v>33</v>
      </c>
      <c r="C11" s="19">
        <v>4665</v>
      </c>
      <c r="D11" s="19">
        <v>949</v>
      </c>
      <c r="E11" s="15">
        <f t="shared" si="0"/>
        <v>4.915700737618546</v>
      </c>
    </row>
    <row r="12" spans="1:10" x14ac:dyDescent="0.25">
      <c r="A12" s="8" t="s">
        <v>45</v>
      </c>
      <c r="B12" s="14" t="s">
        <v>33</v>
      </c>
      <c r="C12" s="8">
        <v>1950</v>
      </c>
      <c r="D12" s="19">
        <v>497</v>
      </c>
      <c r="E12" s="11">
        <f t="shared" si="0"/>
        <v>3.9235412474849096</v>
      </c>
    </row>
    <row r="14" spans="1:10" x14ac:dyDescent="0.25">
      <c r="J14" s="34" t="s">
        <v>57</v>
      </c>
    </row>
  </sheetData>
  <mergeCells count="4">
    <mergeCell ref="B1:G1"/>
    <mergeCell ref="B2:G2"/>
    <mergeCell ref="A5:A6"/>
    <mergeCell ref="A8:A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20"/>
  <sheetViews>
    <sheetView showGridLines="0" workbookViewId="0">
      <selection sqref="A1:B1"/>
    </sheetView>
  </sheetViews>
  <sheetFormatPr baseColWidth="10" defaultRowHeight="18" x14ac:dyDescent="0.35"/>
  <cols>
    <col min="1" max="1" width="8" style="50" customWidth="1"/>
    <col min="2" max="2" width="58.5703125" style="50" customWidth="1"/>
    <col min="3" max="3" width="17.140625" style="50" customWidth="1"/>
    <col min="4" max="16384" width="11.42578125" style="50"/>
  </cols>
  <sheetData>
    <row r="1" spans="1:3" ht="18.75" thickBot="1" x14ac:dyDescent="0.4">
      <c r="A1" s="222" t="s">
        <v>63</v>
      </c>
      <c r="B1" s="223"/>
      <c r="C1" s="49"/>
    </row>
    <row r="2" spans="1:3" ht="18.75" thickBot="1" x14ac:dyDescent="0.4">
      <c r="A2" s="222" t="s">
        <v>64</v>
      </c>
      <c r="B2" s="223"/>
      <c r="C2" s="51"/>
    </row>
    <row r="3" spans="1:3" ht="18.75" thickBot="1" x14ac:dyDescent="0.4">
      <c r="A3" s="222" t="s">
        <v>65</v>
      </c>
      <c r="B3" s="223"/>
      <c r="C3" s="52"/>
    </row>
    <row r="5" spans="1:3" x14ac:dyDescent="0.35">
      <c r="A5" s="53"/>
    </row>
    <row r="6" spans="1:3" ht="27.75" customHeight="1" x14ac:dyDescent="0.35">
      <c r="A6" s="171">
        <v>1</v>
      </c>
      <c r="B6" s="54" t="s">
        <v>234</v>
      </c>
    </row>
    <row r="7" spans="1:3" ht="36" x14ac:dyDescent="0.35">
      <c r="A7" s="172">
        <v>2</v>
      </c>
      <c r="B7" s="54" t="s">
        <v>295</v>
      </c>
    </row>
    <row r="8" spans="1:3" ht="36" x14ac:dyDescent="0.35">
      <c r="A8" s="172">
        <v>3</v>
      </c>
      <c r="B8" s="54" t="s">
        <v>296</v>
      </c>
    </row>
    <row r="9" spans="1:3" ht="36" x14ac:dyDescent="0.35">
      <c r="A9" s="172">
        <v>4</v>
      </c>
      <c r="B9" s="54" t="s">
        <v>297</v>
      </c>
    </row>
    <row r="10" spans="1:3" ht="36" x14ac:dyDescent="0.35">
      <c r="A10" s="172">
        <v>5</v>
      </c>
      <c r="B10" s="54" t="s">
        <v>298</v>
      </c>
    </row>
    <row r="11" spans="1:3" ht="36" x14ac:dyDescent="0.35">
      <c r="A11" s="172">
        <v>6</v>
      </c>
      <c r="B11" s="54" t="s">
        <v>299</v>
      </c>
    </row>
    <row r="12" spans="1:3" ht="36" x14ac:dyDescent="0.35">
      <c r="A12" s="173">
        <v>7</v>
      </c>
      <c r="B12" s="54" t="s">
        <v>266</v>
      </c>
    </row>
    <row r="13" spans="1:3" ht="36" x14ac:dyDescent="0.35">
      <c r="A13" s="172">
        <v>8</v>
      </c>
      <c r="B13" s="54" t="s">
        <v>300</v>
      </c>
    </row>
    <row r="14" spans="1:3" ht="36" x14ac:dyDescent="0.35">
      <c r="A14" s="172">
        <v>9</v>
      </c>
      <c r="B14" s="54" t="s">
        <v>301</v>
      </c>
    </row>
    <row r="15" spans="1:3" x14ac:dyDescent="0.35">
      <c r="A15" s="172">
        <v>10</v>
      </c>
      <c r="B15" s="54" t="s">
        <v>302</v>
      </c>
    </row>
    <row r="16" spans="1:3" ht="36" x14ac:dyDescent="0.35">
      <c r="A16" s="172">
        <v>11</v>
      </c>
      <c r="B16" s="54" t="s">
        <v>303</v>
      </c>
    </row>
    <row r="17" spans="1:2" x14ac:dyDescent="0.35">
      <c r="A17" s="172">
        <v>12</v>
      </c>
      <c r="B17" s="54" t="s">
        <v>304</v>
      </c>
    </row>
    <row r="19" spans="1:2" ht="18.75" thickBot="1" x14ac:dyDescent="0.4"/>
    <row r="20" spans="1:2" ht="18.75" thickBot="1" x14ac:dyDescent="0.4">
      <c r="B20" s="197" t="s">
        <v>267</v>
      </c>
    </row>
  </sheetData>
  <mergeCells count="3">
    <mergeCell ref="A1:B1"/>
    <mergeCell ref="A2:B2"/>
    <mergeCell ref="A3:B3"/>
  </mergeCells>
  <hyperlinks>
    <hyperlink ref="A7" location="'Med Interna'!A1" display="'Med Interna'!A1" xr:uid="{00000000-0004-0000-0100-000000000000}"/>
    <hyperlink ref="A8" location="' Ginecol'!A1" display="' Ginecol'!A1" xr:uid="{00000000-0004-0000-0100-000001000000}"/>
    <hyperlink ref="A9" location="' Pediatri'!A1" display="' Pediatri'!A1" xr:uid="{00000000-0004-0000-0100-000002000000}"/>
    <hyperlink ref="A10" location="' Cx General'!A1" display="' Cx General'!A1" xr:uid="{00000000-0004-0000-0100-000003000000}"/>
    <hyperlink ref="A11" location="' Obstetricia'!A1" display="' Obstetricia'!A1" xr:uid="{00000000-0004-0000-0100-000004000000}"/>
    <hyperlink ref="A13" location="' Imagenologia'!A1" display="' Imagenologia'!A1" xr:uid="{00000000-0004-0000-0100-000005000000}"/>
    <hyperlink ref="A14" location="' Imag.TAC'!A1" display="' Imag.TAC'!A1" xr:uid="{00000000-0004-0000-0100-000006000000}"/>
    <hyperlink ref="A15" location="' Lab Básico semest'!A1" display="' Lab Básico semest'!A1" xr:uid="{00000000-0004-0000-0100-000007000000}"/>
    <hyperlink ref="A16" location="'Realiz.Cx Gener'!A1" display="'Realiz.Cx Gener'!A1" xr:uid="{00000000-0004-0000-0100-000008000000}"/>
    <hyperlink ref="A17" location="' Infecc.Intrah'!A1" display="' Infecc.Intrah'!A1" xr:uid="{00000000-0004-0000-0100-000009000000}"/>
    <hyperlink ref="A6" location="'Med General'!A1" display="'Med General'!A1" xr:uid="{00000000-0004-0000-0100-00000B000000}"/>
    <hyperlink ref="A12" location="'Odontol General '!A1" display="'Odontol General '!A1" xr:uid="{00000000-0004-0000-0100-00000C000000}"/>
    <hyperlink ref="B20" location="'Indicadores IPS-EAPB'!A1" display="Indicadores EPS-EAPB" xr:uid="{00000000-0004-0000-0100-00000D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O16"/>
  <sheetViews>
    <sheetView showGridLines="0" zoomScale="85" zoomScaleNormal="85" workbookViewId="0">
      <selection activeCell="L1" sqref="L1"/>
    </sheetView>
  </sheetViews>
  <sheetFormatPr baseColWidth="10" defaultRowHeight="15" x14ac:dyDescent="0.25"/>
  <cols>
    <col min="1" max="1" width="19.140625" customWidth="1"/>
    <col min="4" max="4" width="15.140625" customWidth="1"/>
    <col min="5" max="5" width="17.85546875" customWidth="1"/>
    <col min="7" max="7" width="9.28515625" customWidth="1"/>
    <col min="8" max="8" width="7.140625" customWidth="1"/>
    <col min="12" max="12" width="16.140625" customWidth="1"/>
  </cols>
  <sheetData>
    <row r="1" spans="1:15" ht="26.25" thickBot="1" x14ac:dyDescent="0.3">
      <c r="A1" s="195" t="s">
        <v>5</v>
      </c>
      <c r="B1" s="214" t="s">
        <v>6</v>
      </c>
      <c r="C1" s="214"/>
      <c r="D1" s="214"/>
      <c r="E1" s="214"/>
      <c r="F1" s="214"/>
      <c r="G1" s="214"/>
      <c r="H1" s="195" t="s">
        <v>7</v>
      </c>
      <c r="I1" s="2" t="s">
        <v>9</v>
      </c>
      <c r="J1" s="2" t="s">
        <v>8</v>
      </c>
      <c r="L1" s="63" t="s">
        <v>73</v>
      </c>
    </row>
    <row r="2" spans="1:15" x14ac:dyDescent="0.25">
      <c r="A2" s="5">
        <v>1</v>
      </c>
      <c r="B2" s="215" t="s">
        <v>232</v>
      </c>
      <c r="C2" s="216"/>
      <c r="D2" s="216"/>
      <c r="E2" s="216"/>
      <c r="F2" s="216"/>
      <c r="G2" s="217"/>
      <c r="H2" s="5">
        <v>1</v>
      </c>
      <c r="I2" s="5" t="s">
        <v>12</v>
      </c>
      <c r="J2" s="5" t="s">
        <v>23</v>
      </c>
    </row>
    <row r="4" spans="1:15" ht="33" customHeight="1" x14ac:dyDescent="0.25">
      <c r="A4" s="4" t="s">
        <v>0</v>
      </c>
      <c r="B4" s="4" t="s">
        <v>1</v>
      </c>
      <c r="C4" s="4" t="s">
        <v>2</v>
      </c>
      <c r="D4" s="4" t="s">
        <v>3</v>
      </c>
      <c r="E4" s="4" t="s">
        <v>4</v>
      </c>
      <c r="F4" s="3"/>
    </row>
    <row r="5" spans="1:15" ht="15" hidden="1" customHeight="1" x14ac:dyDescent="0.25">
      <c r="A5" s="36" t="s">
        <v>38</v>
      </c>
      <c r="B5" s="14">
        <v>41640</v>
      </c>
      <c r="C5" s="20">
        <v>76</v>
      </c>
      <c r="D5" s="20">
        <v>18</v>
      </c>
      <c r="E5" s="15">
        <f>C5/D5</f>
        <v>4.2222222222222223</v>
      </c>
    </row>
    <row r="6" spans="1:15" hidden="1" x14ac:dyDescent="0.25">
      <c r="A6" s="37"/>
      <c r="B6" s="14">
        <v>41671</v>
      </c>
      <c r="C6" s="21">
        <v>4</v>
      </c>
      <c r="D6" s="21">
        <v>2</v>
      </c>
      <c r="E6" s="15">
        <f>C6/D6</f>
        <v>2</v>
      </c>
    </row>
    <row r="7" spans="1:15" hidden="1" x14ac:dyDescent="0.25">
      <c r="A7" s="37"/>
      <c r="B7" s="14">
        <v>41699</v>
      </c>
      <c r="C7" s="22">
        <v>44</v>
      </c>
      <c r="D7" s="22">
        <v>11</v>
      </c>
      <c r="E7" s="15">
        <f>C7/D7</f>
        <v>4</v>
      </c>
    </row>
    <row r="8" spans="1:15" ht="25.5" customHeight="1" x14ac:dyDescent="0.25">
      <c r="A8" s="38" t="s">
        <v>264</v>
      </c>
      <c r="B8" s="38" t="s">
        <v>293</v>
      </c>
      <c r="C8" s="81">
        <v>20498</v>
      </c>
      <c r="D8" s="81">
        <v>8321</v>
      </c>
      <c r="E8" s="41">
        <f>C8/D8</f>
        <v>2.4634058406441532</v>
      </c>
    </row>
    <row r="9" spans="1:15" ht="16.5" customHeight="1" x14ac:dyDescent="0.25">
      <c r="A9" s="64"/>
      <c r="B9" s="65"/>
      <c r="C9" s="69"/>
      <c r="D9" s="66"/>
      <c r="E9" s="67"/>
    </row>
    <row r="10" spans="1:15" ht="16.5" customHeight="1" x14ac:dyDescent="0.25">
      <c r="A10" s="64"/>
      <c r="B10" s="65"/>
      <c r="C10" s="69"/>
      <c r="D10" s="66"/>
      <c r="E10" s="67"/>
    </row>
    <row r="13" spans="1:15" x14ac:dyDescent="0.25">
      <c r="O13" s="170"/>
    </row>
    <row r="14" spans="1:15" x14ac:dyDescent="0.25">
      <c r="O14" s="170"/>
    </row>
    <row r="16" spans="1:15" ht="9" customHeight="1" x14ac:dyDescent="0.25"/>
  </sheetData>
  <mergeCells count="2">
    <mergeCell ref="B1:G1"/>
    <mergeCell ref="B2:G2"/>
  </mergeCells>
  <hyperlinks>
    <hyperlink ref="L1" location="Indice!A1" display="INDICE"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L11"/>
  <sheetViews>
    <sheetView showGridLines="0" zoomScale="85" zoomScaleNormal="85" workbookViewId="0">
      <selection activeCell="L1" sqref="L1"/>
    </sheetView>
  </sheetViews>
  <sheetFormatPr baseColWidth="10" defaultRowHeight="15" x14ac:dyDescent="0.25"/>
  <cols>
    <col min="1" max="1" width="19.140625" customWidth="1"/>
    <col min="2" max="2" width="14.7109375" customWidth="1"/>
    <col min="3" max="3" width="18.7109375" customWidth="1"/>
    <col min="4" max="4" width="17.28515625" customWidth="1"/>
    <col min="5" max="5" width="18.140625" customWidth="1"/>
    <col min="7" max="7" width="9.28515625" customWidth="1"/>
    <col min="8" max="8" width="8" customWidth="1"/>
  </cols>
  <sheetData>
    <row r="1" spans="1:12" ht="26.25" thickBot="1" x14ac:dyDescent="0.3">
      <c r="A1" s="1" t="s">
        <v>5</v>
      </c>
      <c r="B1" s="214" t="s">
        <v>6</v>
      </c>
      <c r="C1" s="214"/>
      <c r="D1" s="214"/>
      <c r="E1" s="214"/>
      <c r="F1" s="214"/>
      <c r="G1" s="214"/>
      <c r="H1" s="1" t="s">
        <v>7</v>
      </c>
      <c r="I1" s="2" t="s">
        <v>9</v>
      </c>
      <c r="J1" s="2" t="s">
        <v>8</v>
      </c>
      <c r="L1" s="63" t="s">
        <v>73</v>
      </c>
    </row>
    <row r="2" spans="1:12" s="200" customFormat="1" ht="30.75" customHeight="1" x14ac:dyDescent="0.25">
      <c r="A2" s="199">
        <v>2</v>
      </c>
      <c r="B2" s="224" t="s">
        <v>13</v>
      </c>
      <c r="C2" s="225"/>
      <c r="D2" s="225"/>
      <c r="E2" s="225"/>
      <c r="F2" s="225"/>
      <c r="G2" s="226"/>
      <c r="H2" s="199">
        <v>1</v>
      </c>
      <c r="I2" s="199" t="s">
        <v>12</v>
      </c>
      <c r="J2" s="199" t="s">
        <v>14</v>
      </c>
    </row>
    <row r="4" spans="1:12" ht="33" customHeight="1" x14ac:dyDescent="0.25">
      <c r="A4" s="4" t="s">
        <v>0</v>
      </c>
      <c r="B4" s="4" t="s">
        <v>1</v>
      </c>
      <c r="C4" s="4" t="s">
        <v>2</v>
      </c>
      <c r="D4" s="4" t="s">
        <v>3</v>
      </c>
      <c r="E4" s="4" t="s">
        <v>4</v>
      </c>
      <c r="F4" s="3"/>
    </row>
    <row r="5" spans="1:12" ht="15" hidden="1" customHeight="1" x14ac:dyDescent="0.25">
      <c r="A5" s="36" t="s">
        <v>38</v>
      </c>
      <c r="B5" s="14">
        <v>41640</v>
      </c>
      <c r="C5" s="20">
        <v>76</v>
      </c>
      <c r="D5" s="20">
        <v>18</v>
      </c>
      <c r="E5" s="15">
        <f t="shared" ref="E5:E9" si="0">C5/D5</f>
        <v>4.2222222222222223</v>
      </c>
    </row>
    <row r="6" spans="1:12" hidden="1" x14ac:dyDescent="0.25">
      <c r="A6" s="37"/>
      <c r="B6" s="14">
        <v>41671</v>
      </c>
      <c r="C6" s="21">
        <v>4</v>
      </c>
      <c r="D6" s="21">
        <v>2</v>
      </c>
      <c r="E6" s="15">
        <f t="shared" si="0"/>
        <v>2</v>
      </c>
    </row>
    <row r="7" spans="1:12" hidden="1" x14ac:dyDescent="0.25">
      <c r="A7" s="37"/>
      <c r="B7" s="14">
        <v>41699</v>
      </c>
      <c r="C7" s="22">
        <v>44</v>
      </c>
      <c r="D7" s="22">
        <v>11</v>
      </c>
      <c r="E7" s="15">
        <f t="shared" si="0"/>
        <v>4</v>
      </c>
    </row>
    <row r="8" spans="1:12" ht="22.5" x14ac:dyDescent="0.25">
      <c r="A8" s="198" t="s">
        <v>292</v>
      </c>
      <c r="B8" s="38" t="s">
        <v>79</v>
      </c>
      <c r="C8" s="57">
        <v>6986</v>
      </c>
      <c r="D8" s="57">
        <v>368</v>
      </c>
      <c r="E8" s="41">
        <f t="shared" si="0"/>
        <v>18.983695652173914</v>
      </c>
    </row>
    <row r="9" spans="1:12" ht="37.5" customHeight="1" x14ac:dyDescent="0.25">
      <c r="A9" s="202" t="s">
        <v>288</v>
      </c>
      <c r="B9" s="38" t="s">
        <v>79</v>
      </c>
      <c r="C9" s="42">
        <v>7346</v>
      </c>
      <c r="D9" s="57">
        <v>425</v>
      </c>
      <c r="E9" s="41">
        <f t="shared" si="0"/>
        <v>17.284705882352942</v>
      </c>
    </row>
    <row r="10" spans="1:12" ht="25.5" customHeight="1" x14ac:dyDescent="0.25">
      <c r="A10" s="203" t="s">
        <v>38</v>
      </c>
      <c r="B10" s="38" t="s">
        <v>79</v>
      </c>
      <c r="C10" s="42">
        <v>8963</v>
      </c>
      <c r="D10" s="57">
        <v>698</v>
      </c>
      <c r="E10" s="41">
        <f t="shared" ref="E10" si="1">C10/D10</f>
        <v>12.840974212034384</v>
      </c>
    </row>
    <row r="11" spans="1:12" ht="16.5" customHeight="1" x14ac:dyDescent="0.25">
      <c r="A11" s="64"/>
      <c r="B11" s="65"/>
      <c r="C11" s="69"/>
      <c r="D11" s="66"/>
      <c r="E11" s="67"/>
    </row>
  </sheetData>
  <mergeCells count="2">
    <mergeCell ref="B1:G1"/>
    <mergeCell ref="B2:G2"/>
  </mergeCells>
  <hyperlinks>
    <hyperlink ref="L1" location="Indice!A1"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L19"/>
  <sheetViews>
    <sheetView showGridLines="0" workbookViewId="0">
      <selection activeCell="L1" sqref="L1"/>
    </sheetView>
  </sheetViews>
  <sheetFormatPr baseColWidth="10" defaultRowHeight="15" x14ac:dyDescent="0.25"/>
  <cols>
    <col min="1" max="1" width="19.14062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3</v>
      </c>
      <c r="B2" s="215" t="s">
        <v>15</v>
      </c>
      <c r="C2" s="216"/>
      <c r="D2" s="216"/>
      <c r="E2" s="216"/>
      <c r="F2" s="216"/>
      <c r="G2" s="217"/>
      <c r="H2" s="5">
        <v>1</v>
      </c>
      <c r="I2" s="5" t="s">
        <v>12</v>
      </c>
      <c r="J2" s="5" t="s">
        <v>16</v>
      </c>
    </row>
    <row r="4" spans="1:12" ht="22.5" x14ac:dyDescent="0.25">
      <c r="A4" s="4" t="s">
        <v>0</v>
      </c>
      <c r="B4" s="4" t="s">
        <v>1</v>
      </c>
      <c r="C4" s="4" t="s">
        <v>2</v>
      </c>
      <c r="D4" s="4" t="s">
        <v>3</v>
      </c>
      <c r="E4" s="4" t="s">
        <v>4</v>
      </c>
      <c r="F4" s="3"/>
    </row>
    <row r="5" spans="1:12" ht="15" hidden="1" customHeight="1" x14ac:dyDescent="0.25">
      <c r="A5" s="36" t="s">
        <v>38</v>
      </c>
      <c r="B5" s="14">
        <v>41640</v>
      </c>
      <c r="C5" s="23">
        <v>12311</v>
      </c>
      <c r="D5" s="23">
        <v>458</v>
      </c>
      <c r="E5" s="15">
        <f t="shared" ref="E5:E10" si="0">C5/D5</f>
        <v>26.879912663755459</v>
      </c>
    </row>
    <row r="6" spans="1:12" hidden="1" x14ac:dyDescent="0.25">
      <c r="A6" s="37"/>
      <c r="B6" s="14">
        <v>41671</v>
      </c>
      <c r="C6" s="23">
        <v>10633</v>
      </c>
      <c r="D6" s="23">
        <v>350</v>
      </c>
      <c r="E6" s="15">
        <f t="shared" si="0"/>
        <v>30.38</v>
      </c>
    </row>
    <row r="7" spans="1:12" hidden="1" x14ac:dyDescent="0.25">
      <c r="A7" s="37"/>
      <c r="B7" s="14">
        <v>41699</v>
      </c>
      <c r="C7" s="23">
        <v>10590</v>
      </c>
      <c r="D7" s="23">
        <v>408</v>
      </c>
      <c r="E7" s="15">
        <f t="shared" si="0"/>
        <v>25.955882352941178</v>
      </c>
    </row>
    <row r="8" spans="1:12" ht="22.5" x14ac:dyDescent="0.25">
      <c r="A8" s="39" t="s">
        <v>231</v>
      </c>
      <c r="B8" s="38" t="s">
        <v>79</v>
      </c>
      <c r="C8" s="58">
        <v>14258</v>
      </c>
      <c r="D8" s="58">
        <v>954</v>
      </c>
      <c r="E8" s="41">
        <f t="shared" si="0"/>
        <v>14.945492662473795</v>
      </c>
    </row>
    <row r="9" spans="1:12" ht="20.25" customHeight="1" x14ac:dyDescent="0.25">
      <c r="A9" s="39" t="s">
        <v>75</v>
      </c>
      <c r="B9" s="38" t="s">
        <v>79</v>
      </c>
      <c r="C9" s="204">
        <v>1737</v>
      </c>
      <c r="D9" s="204">
        <v>196</v>
      </c>
      <c r="E9" s="41">
        <f t="shared" si="0"/>
        <v>8.862244897959183</v>
      </c>
    </row>
    <row r="10" spans="1:12" ht="19.5" customHeight="1" x14ac:dyDescent="0.25">
      <c r="A10" s="293" t="s">
        <v>292</v>
      </c>
      <c r="B10" s="38" t="s">
        <v>79</v>
      </c>
      <c r="C10" s="58">
        <v>11970</v>
      </c>
      <c r="D10" s="58">
        <v>978</v>
      </c>
      <c r="E10" s="205">
        <f t="shared" si="0"/>
        <v>12.239263803680982</v>
      </c>
    </row>
    <row r="11" spans="1:12" x14ac:dyDescent="0.25">
      <c r="A11" s="64"/>
      <c r="B11" s="65"/>
      <c r="C11" s="66"/>
      <c r="D11" s="66"/>
      <c r="E11" s="67"/>
    </row>
    <row r="19" spans="6:6" x14ac:dyDescent="0.25">
      <c r="F19" t="s">
        <v>58</v>
      </c>
    </row>
  </sheetData>
  <mergeCells count="2">
    <mergeCell ref="B1:G1"/>
    <mergeCell ref="B2:G2"/>
  </mergeCells>
  <hyperlinks>
    <hyperlink ref="L1" location="Indice!A1" display="INDIC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L31"/>
  <sheetViews>
    <sheetView showGridLines="0" workbookViewId="0">
      <selection activeCell="L1" sqref="L1"/>
    </sheetView>
  </sheetViews>
  <sheetFormatPr baseColWidth="10" defaultRowHeight="11.25" x14ac:dyDescent="0.2"/>
  <cols>
    <col min="1" max="1" width="19.140625" style="60" customWidth="1"/>
    <col min="2" max="16384" width="11.42578125" style="60"/>
  </cols>
  <sheetData>
    <row r="1" spans="1:12" ht="23.25" thickBot="1" x14ac:dyDescent="0.25">
      <c r="A1" s="59" t="s">
        <v>5</v>
      </c>
      <c r="B1" s="227" t="s">
        <v>6</v>
      </c>
      <c r="C1" s="227"/>
      <c r="D1" s="227"/>
      <c r="E1" s="227"/>
      <c r="F1" s="227"/>
      <c r="G1" s="227"/>
      <c r="H1" s="59" t="s">
        <v>7</v>
      </c>
      <c r="I1" s="4" t="s">
        <v>9</v>
      </c>
      <c r="J1" s="4" t="s">
        <v>8</v>
      </c>
      <c r="L1" s="63" t="s">
        <v>73</v>
      </c>
    </row>
    <row r="2" spans="1:12" x14ac:dyDescent="0.2">
      <c r="A2" s="61">
        <v>4</v>
      </c>
      <c r="B2" s="228" t="s">
        <v>17</v>
      </c>
      <c r="C2" s="229"/>
      <c r="D2" s="229"/>
      <c r="E2" s="229"/>
      <c r="F2" s="229"/>
      <c r="G2" s="230"/>
      <c r="H2" s="61">
        <v>1</v>
      </c>
      <c r="I2" s="61" t="s">
        <v>12</v>
      </c>
      <c r="J2" s="61" t="s">
        <v>11</v>
      </c>
    </row>
    <row r="4" spans="1:12" ht="22.5" x14ac:dyDescent="0.2">
      <c r="A4" s="4" t="s">
        <v>0</v>
      </c>
      <c r="B4" s="4" t="s">
        <v>1</v>
      </c>
      <c r="C4" s="4" t="s">
        <v>2</v>
      </c>
      <c r="D4" s="4" t="s">
        <v>3</v>
      </c>
      <c r="E4" s="4" t="s">
        <v>4</v>
      </c>
      <c r="F4" s="3"/>
    </row>
    <row r="5" spans="1:12" ht="24" customHeight="1" x14ac:dyDescent="0.2">
      <c r="A5" s="42" t="s">
        <v>60</v>
      </c>
      <c r="B5" s="38" t="s">
        <v>79</v>
      </c>
      <c r="C5" s="207">
        <v>1308</v>
      </c>
      <c r="D5" s="207">
        <v>341</v>
      </c>
      <c r="E5" s="208">
        <f t="shared" ref="E5:E7" si="0">C5/D5</f>
        <v>3.8357771260997069</v>
      </c>
    </row>
    <row r="6" spans="1:12" ht="34.5" customHeight="1" x14ac:dyDescent="0.2">
      <c r="A6" s="42" t="s">
        <v>288</v>
      </c>
      <c r="B6" s="38" t="s">
        <v>79</v>
      </c>
      <c r="C6" s="206">
        <v>215</v>
      </c>
      <c r="D6" s="206">
        <v>47</v>
      </c>
      <c r="E6" s="208">
        <f t="shared" si="0"/>
        <v>4.5744680851063828</v>
      </c>
    </row>
    <row r="7" spans="1:12" ht="30" customHeight="1" x14ac:dyDescent="0.2">
      <c r="A7" s="39" t="s">
        <v>75</v>
      </c>
      <c r="B7" s="38" t="s">
        <v>79</v>
      </c>
      <c r="C7" s="206">
        <v>430</v>
      </c>
      <c r="D7" s="206">
        <v>103</v>
      </c>
      <c r="E7" s="208">
        <f t="shared" si="0"/>
        <v>4.174757281553398</v>
      </c>
    </row>
    <row r="31" spans="4:4" x14ac:dyDescent="0.2">
      <c r="D31" s="60" t="s">
        <v>58</v>
      </c>
    </row>
  </sheetData>
  <mergeCells count="2">
    <mergeCell ref="B1:G1"/>
    <mergeCell ref="B2:G2"/>
  </mergeCells>
  <hyperlinks>
    <hyperlink ref="L1" location="Indice!A1" display="INDICE" xr:uid="{00000000-0004-0000-05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L11"/>
  <sheetViews>
    <sheetView showGridLines="0" workbookViewId="0">
      <selection activeCell="L1" sqref="L1"/>
    </sheetView>
  </sheetViews>
  <sheetFormatPr baseColWidth="10" defaultRowHeight="15" x14ac:dyDescent="0.25"/>
  <cols>
    <col min="1" max="1" width="19.140625" customWidth="1"/>
    <col min="8" max="8" width="6.140625" customWidth="1"/>
  </cols>
  <sheetData>
    <row r="1" spans="1:12" ht="26.25" thickBot="1" x14ac:dyDescent="0.3">
      <c r="A1" s="1" t="s">
        <v>5</v>
      </c>
      <c r="B1" s="214" t="s">
        <v>6</v>
      </c>
      <c r="C1" s="214"/>
      <c r="D1" s="214"/>
      <c r="E1" s="214"/>
      <c r="F1" s="214"/>
      <c r="G1" s="214"/>
      <c r="H1" s="1" t="s">
        <v>7</v>
      </c>
      <c r="I1" s="2" t="s">
        <v>9</v>
      </c>
      <c r="J1" s="2" t="s">
        <v>8</v>
      </c>
      <c r="L1" s="63" t="s">
        <v>73</v>
      </c>
    </row>
    <row r="2" spans="1:12" ht="20.25" customHeight="1" x14ac:dyDescent="0.25">
      <c r="A2" s="5">
        <v>5</v>
      </c>
      <c r="B2" s="215" t="s">
        <v>18</v>
      </c>
      <c r="C2" s="216"/>
      <c r="D2" s="216"/>
      <c r="E2" s="216"/>
      <c r="F2" s="216"/>
      <c r="G2" s="217"/>
      <c r="H2" s="5">
        <v>1</v>
      </c>
      <c r="I2" s="5" t="s">
        <v>12</v>
      </c>
      <c r="J2" s="5" t="s">
        <v>19</v>
      </c>
    </row>
    <row r="4" spans="1:12" ht="22.5" x14ac:dyDescent="0.25">
      <c r="A4" s="4" t="s">
        <v>0</v>
      </c>
      <c r="B4" s="4" t="s">
        <v>1</v>
      </c>
      <c r="C4" s="4" t="s">
        <v>2</v>
      </c>
      <c r="D4" s="4" t="s">
        <v>3</v>
      </c>
      <c r="E4" s="4" t="s">
        <v>4</v>
      </c>
      <c r="F4" s="3"/>
    </row>
    <row r="5" spans="1:12" ht="15" hidden="1" customHeight="1" x14ac:dyDescent="0.25">
      <c r="A5" s="36" t="s">
        <v>38</v>
      </c>
      <c r="B5" s="14">
        <v>41640</v>
      </c>
      <c r="C5" s="25">
        <v>858</v>
      </c>
      <c r="D5" s="25">
        <v>115</v>
      </c>
      <c r="E5" s="15">
        <f t="shared" ref="E5:E8" si="0">C5/D5</f>
        <v>7.4608695652173909</v>
      </c>
    </row>
    <row r="6" spans="1:12" hidden="1" x14ac:dyDescent="0.25">
      <c r="A6" s="37"/>
      <c r="B6" s="14">
        <v>41671</v>
      </c>
      <c r="C6" s="21">
        <v>630</v>
      </c>
      <c r="D6" s="21">
        <v>105</v>
      </c>
      <c r="E6" s="15">
        <f t="shared" si="0"/>
        <v>6</v>
      </c>
    </row>
    <row r="7" spans="1:12" hidden="1" x14ac:dyDescent="0.25">
      <c r="A7" s="37"/>
      <c r="B7" s="14">
        <v>41699</v>
      </c>
      <c r="C7" s="21">
        <v>713</v>
      </c>
      <c r="D7" s="21">
        <v>101</v>
      </c>
      <c r="E7" s="15">
        <f t="shared" si="0"/>
        <v>7.0594059405940595</v>
      </c>
    </row>
    <row r="8" spans="1:12" ht="22.5" x14ac:dyDescent="0.25">
      <c r="A8" s="42" t="s">
        <v>231</v>
      </c>
      <c r="B8" s="38" t="s">
        <v>79</v>
      </c>
      <c r="C8" s="204">
        <v>2031</v>
      </c>
      <c r="D8" s="204">
        <v>186</v>
      </c>
      <c r="E8" s="41">
        <f t="shared" si="0"/>
        <v>10.919354838709678</v>
      </c>
    </row>
    <row r="9" spans="1:12" ht="22.5" x14ac:dyDescent="0.25">
      <c r="A9" s="42" t="s">
        <v>37</v>
      </c>
      <c r="B9" s="38" t="s">
        <v>79</v>
      </c>
      <c r="C9" s="42">
        <v>3543</v>
      </c>
      <c r="D9" s="204">
        <v>559</v>
      </c>
      <c r="E9" s="41">
        <f>C9/D9</f>
        <v>6.3381037567084082</v>
      </c>
    </row>
    <row r="10" spans="1:12" ht="27" customHeight="1" x14ac:dyDescent="0.25">
      <c r="A10" s="42" t="s">
        <v>60</v>
      </c>
      <c r="B10" s="38" t="s">
        <v>79</v>
      </c>
      <c r="C10" s="57">
        <v>622</v>
      </c>
      <c r="D10" s="57">
        <v>242</v>
      </c>
      <c r="E10" s="41">
        <f t="shared" ref="E10" si="1">C10/D10</f>
        <v>2.5702479338842976</v>
      </c>
    </row>
    <row r="11" spans="1:12" ht="27" customHeight="1" x14ac:dyDescent="0.25">
      <c r="A11" s="69"/>
      <c r="B11" s="64"/>
      <c r="C11" s="209"/>
      <c r="D11" s="209"/>
      <c r="E11" s="67"/>
    </row>
  </sheetData>
  <mergeCells count="2">
    <mergeCell ref="B1:G1"/>
    <mergeCell ref="B2:G2"/>
  </mergeCells>
  <hyperlinks>
    <hyperlink ref="L1" location="Indice!A1" display="INDICE"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L12"/>
  <sheetViews>
    <sheetView showGridLines="0" workbookViewId="0">
      <selection activeCell="L1" sqref="L1"/>
    </sheetView>
  </sheetViews>
  <sheetFormatPr baseColWidth="10" defaultRowHeight="15" x14ac:dyDescent="0.25"/>
  <cols>
    <col min="1" max="1" width="19.14062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6</v>
      </c>
      <c r="B2" s="215" t="s">
        <v>20</v>
      </c>
      <c r="C2" s="216"/>
      <c r="D2" s="216"/>
      <c r="E2" s="216"/>
      <c r="F2" s="216"/>
      <c r="G2" s="217"/>
      <c r="H2" s="5">
        <v>1</v>
      </c>
      <c r="I2" s="5" t="s">
        <v>12</v>
      </c>
      <c r="J2" s="5" t="s">
        <v>11</v>
      </c>
    </row>
    <row r="4" spans="1:12" ht="22.5" x14ac:dyDescent="0.25">
      <c r="A4" s="4" t="s">
        <v>0</v>
      </c>
      <c r="B4" s="4" t="s">
        <v>1</v>
      </c>
      <c r="C4" s="4" t="s">
        <v>2</v>
      </c>
      <c r="D4" s="4" t="s">
        <v>3</v>
      </c>
      <c r="E4" s="4" t="s">
        <v>4</v>
      </c>
      <c r="F4" s="3"/>
    </row>
    <row r="5" spans="1:12" ht="15" hidden="1" customHeight="1" x14ac:dyDescent="0.25">
      <c r="A5" s="43" t="s">
        <v>38</v>
      </c>
      <c r="B5" s="14">
        <v>41640</v>
      </c>
      <c r="C5" s="23">
        <v>1417</v>
      </c>
      <c r="D5" s="23">
        <v>136</v>
      </c>
      <c r="E5" s="15">
        <f t="shared" ref="E5:E9" si="0">C5/D5</f>
        <v>10.419117647058824</v>
      </c>
    </row>
    <row r="6" spans="1:12" hidden="1" x14ac:dyDescent="0.25">
      <c r="A6" s="44"/>
      <c r="B6" s="14">
        <v>41671</v>
      </c>
      <c r="C6" s="23">
        <v>1771</v>
      </c>
      <c r="D6" s="23">
        <v>178</v>
      </c>
      <c r="E6" s="15">
        <f t="shared" si="0"/>
        <v>9.9494382022471903</v>
      </c>
    </row>
    <row r="7" spans="1:12" hidden="1" x14ac:dyDescent="0.25">
      <c r="A7" s="44"/>
      <c r="B7" s="14">
        <v>41699</v>
      </c>
      <c r="C7" s="23">
        <v>1799</v>
      </c>
      <c r="D7" s="23">
        <v>168</v>
      </c>
      <c r="E7" s="15">
        <f t="shared" si="0"/>
        <v>10.708333333333334</v>
      </c>
    </row>
    <row r="8" spans="1:12" ht="24" customHeight="1" x14ac:dyDescent="0.25">
      <c r="A8" s="184" t="s">
        <v>231</v>
      </c>
      <c r="B8" s="38" t="s">
        <v>79</v>
      </c>
      <c r="C8" s="204">
        <v>199</v>
      </c>
      <c r="D8" s="204">
        <v>64</v>
      </c>
      <c r="E8" s="41">
        <f>C8/D8</f>
        <v>3.109375</v>
      </c>
    </row>
    <row r="9" spans="1:12" ht="22.5" x14ac:dyDescent="0.25">
      <c r="A9" s="42" t="s">
        <v>37</v>
      </c>
      <c r="B9" s="38" t="s">
        <v>79</v>
      </c>
      <c r="C9" s="201">
        <v>213</v>
      </c>
      <c r="D9" s="210">
        <v>61</v>
      </c>
      <c r="E9" s="205">
        <f t="shared" si="0"/>
        <v>3.4918032786885247</v>
      </c>
    </row>
    <row r="10" spans="1:12" x14ac:dyDescent="0.25">
      <c r="B10" s="64"/>
      <c r="C10" s="70"/>
      <c r="D10" s="70"/>
      <c r="E10" s="211"/>
      <c r="F10" s="70"/>
    </row>
    <row r="11" spans="1:12" x14ac:dyDescent="0.25">
      <c r="B11" s="64"/>
      <c r="C11" s="70"/>
      <c r="D11" s="70"/>
      <c r="E11" s="211"/>
      <c r="F11" s="70"/>
    </row>
    <row r="12" spans="1:12" x14ac:dyDescent="0.25">
      <c r="B12" s="70"/>
      <c r="C12" s="70"/>
      <c r="D12" s="70"/>
      <c r="E12" s="70"/>
      <c r="F12" s="70"/>
    </row>
  </sheetData>
  <mergeCells count="2">
    <mergeCell ref="B1:G1"/>
    <mergeCell ref="B2:G2"/>
  </mergeCells>
  <hyperlinks>
    <hyperlink ref="L1" location="Indice!A1" display="INDICE"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workbookViewId="0">
      <selection activeCell="J22" sqref="J22"/>
    </sheetView>
  </sheetViews>
  <sheetFormatPr baseColWidth="10" defaultRowHeight="15" x14ac:dyDescent="0.25"/>
  <sheetData>
    <row r="1" spans="1:10" ht="25.5" x14ac:dyDescent="0.25">
      <c r="A1" s="1" t="s">
        <v>5</v>
      </c>
      <c r="B1" s="214" t="s">
        <v>6</v>
      </c>
      <c r="C1" s="214"/>
      <c r="D1" s="214"/>
      <c r="E1" s="214"/>
      <c r="F1" s="214"/>
      <c r="G1" s="214"/>
      <c r="H1" s="1" t="s">
        <v>7</v>
      </c>
      <c r="I1" s="2" t="s">
        <v>9</v>
      </c>
      <c r="J1" s="2" t="s">
        <v>8</v>
      </c>
    </row>
    <row r="2" spans="1:10" x14ac:dyDescent="0.25">
      <c r="A2" s="5">
        <v>7</v>
      </c>
      <c r="B2" s="215" t="s">
        <v>21</v>
      </c>
      <c r="C2" s="216"/>
      <c r="D2" s="216"/>
      <c r="E2" s="216"/>
      <c r="F2" s="216"/>
      <c r="G2" s="217"/>
      <c r="H2" s="5">
        <v>1</v>
      </c>
      <c r="I2" s="5" t="s">
        <v>12</v>
      </c>
      <c r="J2" s="5" t="s">
        <v>11</v>
      </c>
    </row>
    <row r="4" spans="1:10" ht="24" x14ac:dyDescent="0.25">
      <c r="A4" s="27" t="s">
        <v>0</v>
      </c>
      <c r="B4" s="27" t="s">
        <v>1</v>
      </c>
      <c r="C4" s="27" t="s">
        <v>2</v>
      </c>
      <c r="D4" s="27" t="s">
        <v>3</v>
      </c>
      <c r="E4" s="27" t="s">
        <v>4</v>
      </c>
      <c r="F4" s="3"/>
    </row>
    <row r="5" spans="1:10" x14ac:dyDescent="0.25">
      <c r="A5" s="218" t="s">
        <v>37</v>
      </c>
      <c r="B5" s="14">
        <v>41730</v>
      </c>
      <c r="C5" s="7">
        <v>108.9</v>
      </c>
      <c r="D5" s="7">
        <v>16</v>
      </c>
      <c r="E5" s="15">
        <f t="shared" ref="E5:E14" si="0">C5/D5</f>
        <v>6.8062500000000004</v>
      </c>
      <c r="F5" s="3"/>
    </row>
    <row r="6" spans="1:10" x14ac:dyDescent="0.25">
      <c r="A6" s="219"/>
      <c r="B6" s="14">
        <v>41760</v>
      </c>
      <c r="C6" s="7">
        <v>150.77000000000001</v>
      </c>
      <c r="D6" s="7">
        <v>27</v>
      </c>
      <c r="E6" s="15">
        <f t="shared" si="0"/>
        <v>5.5840740740740742</v>
      </c>
    </row>
    <row r="7" spans="1:10" ht="15" customHeight="1" x14ac:dyDescent="0.25">
      <c r="A7" s="220" t="s">
        <v>38</v>
      </c>
      <c r="B7" s="14">
        <v>41640</v>
      </c>
      <c r="C7" s="7">
        <v>82</v>
      </c>
      <c r="D7" s="7">
        <v>8</v>
      </c>
      <c r="E7" s="7">
        <f t="shared" si="0"/>
        <v>10.25</v>
      </c>
    </row>
    <row r="8" spans="1:10" x14ac:dyDescent="0.25">
      <c r="A8" s="231"/>
      <c r="B8" s="14">
        <v>41671</v>
      </c>
      <c r="C8" s="7">
        <v>29</v>
      </c>
      <c r="D8" s="7">
        <v>19</v>
      </c>
      <c r="E8" s="15">
        <f t="shared" si="0"/>
        <v>1.5263157894736843</v>
      </c>
    </row>
    <row r="9" spans="1:10" x14ac:dyDescent="0.25">
      <c r="A9" s="231"/>
      <c r="B9" s="14">
        <v>41699</v>
      </c>
      <c r="C9" s="7">
        <v>32</v>
      </c>
      <c r="D9" s="7">
        <v>5</v>
      </c>
      <c r="E9" s="15">
        <f t="shared" si="0"/>
        <v>6.4</v>
      </c>
    </row>
    <row r="10" spans="1:10" x14ac:dyDescent="0.25">
      <c r="A10" s="221"/>
      <c r="B10" s="7" t="s">
        <v>33</v>
      </c>
      <c r="C10" s="7">
        <f>SUM(C7:C9)</f>
        <v>143</v>
      </c>
      <c r="D10" s="7">
        <f>SUM(D7:D9)</f>
        <v>32</v>
      </c>
      <c r="E10" s="15">
        <f t="shared" si="0"/>
        <v>4.46875</v>
      </c>
    </row>
    <row r="11" spans="1:10" ht="24" x14ac:dyDescent="0.25">
      <c r="A11" s="8" t="s">
        <v>40</v>
      </c>
      <c r="B11" s="16">
        <v>41730</v>
      </c>
      <c r="C11" s="13">
        <v>1251</v>
      </c>
      <c r="D11" s="13">
        <v>439</v>
      </c>
      <c r="E11" s="15">
        <f t="shared" si="0"/>
        <v>2.8496583143507972</v>
      </c>
    </row>
    <row r="12" spans="1:10" x14ac:dyDescent="0.25">
      <c r="A12" s="220" t="s">
        <v>42</v>
      </c>
      <c r="B12" s="16">
        <v>41730</v>
      </c>
      <c r="C12" s="17">
        <v>1176</v>
      </c>
      <c r="D12" s="17">
        <v>362</v>
      </c>
      <c r="E12" s="15">
        <f t="shared" si="0"/>
        <v>3.2486187845303869</v>
      </c>
    </row>
    <row r="13" spans="1:10" x14ac:dyDescent="0.25">
      <c r="A13" s="221"/>
      <c r="B13" s="14">
        <v>41760</v>
      </c>
      <c r="C13" s="17">
        <v>1854</v>
      </c>
      <c r="D13" s="7">
        <v>412</v>
      </c>
      <c r="E13" s="15">
        <f t="shared" si="0"/>
        <v>4.5</v>
      </c>
    </row>
    <row r="14" spans="1:10" ht="24" x14ac:dyDescent="0.25">
      <c r="A14" s="9" t="s">
        <v>43</v>
      </c>
      <c r="B14" s="14" t="s">
        <v>33</v>
      </c>
      <c r="C14" s="7">
        <v>2568</v>
      </c>
      <c r="D14" s="7">
        <v>1467</v>
      </c>
      <c r="E14" s="15">
        <f t="shared" si="0"/>
        <v>1.7505112474437627</v>
      </c>
    </row>
    <row r="22" spans="10:10" x14ac:dyDescent="0.25">
      <c r="J22" t="s">
        <v>57</v>
      </c>
    </row>
  </sheetData>
  <mergeCells count="5">
    <mergeCell ref="B1:G1"/>
    <mergeCell ref="B2:G2"/>
    <mergeCell ref="A5:A6"/>
    <mergeCell ref="A7:A10"/>
    <mergeCell ref="A12:A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L10"/>
  <sheetViews>
    <sheetView showGridLines="0" zoomScale="85" zoomScaleNormal="85" workbookViewId="0">
      <selection activeCell="L1" sqref="L1"/>
    </sheetView>
  </sheetViews>
  <sheetFormatPr baseColWidth="10" defaultRowHeight="15" x14ac:dyDescent="0.25"/>
  <cols>
    <col min="1" max="1" width="19.140625" customWidth="1"/>
    <col min="3" max="3" width="14.140625" customWidth="1"/>
    <col min="4" max="4" width="14.5703125" customWidth="1"/>
    <col min="5" max="5" width="11.5703125" bestFit="1" customWidth="1"/>
    <col min="7" max="7" width="9.28515625" customWidth="1"/>
    <col min="8" max="8" width="7.140625" customWidth="1"/>
  </cols>
  <sheetData>
    <row r="1" spans="1:12" ht="26.25" thickBot="1" x14ac:dyDescent="0.3">
      <c r="A1" s="68" t="s">
        <v>5</v>
      </c>
      <c r="B1" s="214" t="s">
        <v>6</v>
      </c>
      <c r="C1" s="214"/>
      <c r="D1" s="214"/>
      <c r="E1" s="214"/>
      <c r="F1" s="214"/>
      <c r="G1" s="214"/>
      <c r="H1" s="68" t="s">
        <v>7</v>
      </c>
      <c r="I1" s="2" t="s">
        <v>9</v>
      </c>
      <c r="J1" s="2" t="s">
        <v>8</v>
      </c>
      <c r="L1" s="63" t="s">
        <v>73</v>
      </c>
    </row>
    <row r="2" spans="1:12" s="200" customFormat="1" ht="24.75" customHeight="1" x14ac:dyDescent="0.25">
      <c r="A2" s="199">
        <v>7</v>
      </c>
      <c r="B2" s="224" t="s">
        <v>265</v>
      </c>
      <c r="C2" s="225"/>
      <c r="D2" s="225"/>
      <c r="E2" s="225"/>
      <c r="F2" s="225"/>
      <c r="G2" s="226"/>
      <c r="H2" s="199">
        <v>1</v>
      </c>
      <c r="I2" s="199" t="s">
        <v>12</v>
      </c>
      <c r="J2" s="199" t="s">
        <v>23</v>
      </c>
    </row>
    <row r="4" spans="1:12" ht="33" customHeight="1" x14ac:dyDescent="0.25">
      <c r="A4" s="4" t="s">
        <v>0</v>
      </c>
      <c r="B4" s="4" t="s">
        <v>1</v>
      </c>
      <c r="C4" s="4" t="s">
        <v>2</v>
      </c>
      <c r="D4" s="4" t="s">
        <v>3</v>
      </c>
      <c r="E4" s="4" t="s">
        <v>4</v>
      </c>
      <c r="F4" s="3"/>
    </row>
    <row r="5" spans="1:12" ht="15" hidden="1" customHeight="1" x14ac:dyDescent="0.25">
      <c r="A5" s="36" t="s">
        <v>38</v>
      </c>
      <c r="B5" s="14">
        <v>41640</v>
      </c>
      <c r="C5" s="20">
        <v>76</v>
      </c>
      <c r="D5" s="20">
        <v>18</v>
      </c>
      <c r="E5" s="15">
        <f t="shared" ref="E5:E8" si="0">C5/D5</f>
        <v>4.2222222222222223</v>
      </c>
    </row>
    <row r="6" spans="1:12" hidden="1" x14ac:dyDescent="0.25">
      <c r="A6" s="37"/>
      <c r="B6" s="14">
        <v>41671</v>
      </c>
      <c r="C6" s="21">
        <v>4</v>
      </c>
      <c r="D6" s="21">
        <v>2</v>
      </c>
      <c r="E6" s="15">
        <f t="shared" si="0"/>
        <v>2</v>
      </c>
    </row>
    <row r="7" spans="1:12" hidden="1" x14ac:dyDescent="0.25">
      <c r="A7" s="37"/>
      <c r="B7" s="14">
        <v>41699</v>
      </c>
      <c r="C7" s="22">
        <v>44</v>
      </c>
      <c r="D7" s="22">
        <v>11</v>
      </c>
      <c r="E7" s="15">
        <f t="shared" si="0"/>
        <v>4</v>
      </c>
    </row>
    <row r="8" spans="1:12" ht="20.25" customHeight="1" x14ac:dyDescent="0.25">
      <c r="A8" s="38" t="s">
        <v>264</v>
      </c>
      <c r="B8" s="38" t="s">
        <v>293</v>
      </c>
      <c r="C8" s="81">
        <v>11575</v>
      </c>
      <c r="D8" s="81">
        <v>4550</v>
      </c>
      <c r="E8" s="41">
        <f t="shared" si="0"/>
        <v>2.5439560439560438</v>
      </c>
      <c r="K8" s="170"/>
    </row>
    <row r="9" spans="1:12" ht="16.5" customHeight="1" x14ac:dyDescent="0.25">
      <c r="A9" s="64"/>
      <c r="B9" s="65"/>
      <c r="C9" s="69"/>
      <c r="D9" s="66"/>
      <c r="E9" s="67"/>
    </row>
    <row r="10" spans="1:12" ht="16.5" customHeight="1" x14ac:dyDescent="0.25">
      <c r="A10" s="64"/>
      <c r="B10" s="65"/>
      <c r="C10" s="69"/>
      <c r="D10" s="66"/>
      <c r="E10" s="67"/>
    </row>
  </sheetData>
  <mergeCells count="2">
    <mergeCell ref="B1:G1"/>
    <mergeCell ref="B2:G2"/>
  </mergeCells>
  <hyperlinks>
    <hyperlink ref="L1" location="Indice!A1" display="INDIC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L25"/>
  <sheetViews>
    <sheetView showGridLines="0" workbookViewId="0">
      <selection activeCell="L1" sqref="L1"/>
    </sheetView>
  </sheetViews>
  <sheetFormatPr baseColWidth="10" defaultRowHeight="15" x14ac:dyDescent="0.25"/>
  <cols>
    <col min="1" max="1" width="19.140625" customWidth="1"/>
    <col min="2" max="2" width="9.28515625" bestFit="1" customWidth="1"/>
    <col min="5" max="5" width="11.5703125" bestFit="1" customWidth="1"/>
    <col min="7" max="7" width="24.710937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8</v>
      </c>
      <c r="B2" s="215" t="s">
        <v>22</v>
      </c>
      <c r="C2" s="216"/>
      <c r="D2" s="216"/>
      <c r="E2" s="216"/>
      <c r="F2" s="216"/>
      <c r="G2" s="217"/>
      <c r="H2" s="5">
        <v>1</v>
      </c>
      <c r="I2" s="5" t="s">
        <v>12</v>
      </c>
      <c r="J2" s="5" t="s">
        <v>23</v>
      </c>
    </row>
    <row r="4" spans="1:12" ht="22.5" x14ac:dyDescent="0.25">
      <c r="A4" s="4" t="s">
        <v>0</v>
      </c>
      <c r="B4" s="4" t="s">
        <v>1</v>
      </c>
      <c r="C4" s="4" t="s">
        <v>2</v>
      </c>
      <c r="D4" s="4" t="s">
        <v>3</v>
      </c>
      <c r="E4" s="4" t="s">
        <v>4</v>
      </c>
      <c r="F4" s="3"/>
    </row>
    <row r="5" spans="1:12" hidden="1" x14ac:dyDescent="0.25">
      <c r="A5" s="232" t="s">
        <v>52</v>
      </c>
      <c r="B5" s="14">
        <v>41640</v>
      </c>
      <c r="C5" s="7">
        <v>233</v>
      </c>
      <c r="D5" s="7">
        <v>33</v>
      </c>
      <c r="E5" s="15">
        <f>C5/D5</f>
        <v>7.0606060606060606</v>
      </c>
    </row>
    <row r="6" spans="1:12" hidden="1" x14ac:dyDescent="0.25">
      <c r="A6" s="233"/>
      <c r="B6" s="14">
        <v>41671</v>
      </c>
      <c r="C6" s="7">
        <v>340</v>
      </c>
      <c r="D6" s="7">
        <v>48</v>
      </c>
      <c r="E6" s="15">
        <f>C6/D6</f>
        <v>7.083333333333333</v>
      </c>
    </row>
    <row r="7" spans="1:12" hidden="1" x14ac:dyDescent="0.25">
      <c r="A7" s="233"/>
      <c r="B7" s="14">
        <v>41699</v>
      </c>
      <c r="C7" s="7">
        <v>224</v>
      </c>
      <c r="D7" s="7">
        <v>37</v>
      </c>
      <c r="E7" s="15">
        <f>C7/D7</f>
        <v>6.0540540540540544</v>
      </c>
    </row>
    <row r="8" spans="1:12" hidden="1" x14ac:dyDescent="0.25">
      <c r="A8" s="234"/>
      <c r="B8" s="7" t="s">
        <v>33</v>
      </c>
      <c r="C8" s="7">
        <v>797</v>
      </c>
      <c r="D8" s="7">
        <v>118</v>
      </c>
      <c r="E8" s="29">
        <f>C8/D8</f>
        <v>6.7542372881355934</v>
      </c>
    </row>
    <row r="9" spans="1:12" ht="15" hidden="1" customHeight="1" x14ac:dyDescent="0.25">
      <c r="A9" s="220" t="s">
        <v>38</v>
      </c>
      <c r="B9" s="14">
        <v>41640</v>
      </c>
      <c r="C9" s="7" t="s">
        <v>51</v>
      </c>
      <c r="D9" s="7" t="s">
        <v>51</v>
      </c>
      <c r="E9" s="7" t="s">
        <v>51</v>
      </c>
    </row>
    <row r="10" spans="1:12" hidden="1" x14ac:dyDescent="0.25">
      <c r="A10" s="231"/>
      <c r="B10" s="14">
        <v>41671</v>
      </c>
      <c r="C10" s="28">
        <v>6</v>
      </c>
      <c r="D10" s="7">
        <v>2</v>
      </c>
      <c r="E10" s="15">
        <f>C10/D10</f>
        <v>3</v>
      </c>
    </row>
    <row r="11" spans="1:12" hidden="1" x14ac:dyDescent="0.25">
      <c r="A11" s="231"/>
      <c r="B11" s="14">
        <v>41699</v>
      </c>
      <c r="C11" s="28">
        <v>4</v>
      </c>
      <c r="D11" s="7">
        <v>2</v>
      </c>
      <c r="E11" s="15">
        <f>C11/D11</f>
        <v>2</v>
      </c>
    </row>
    <row r="12" spans="1:12" hidden="1" x14ac:dyDescent="0.25">
      <c r="A12" s="221"/>
      <c r="B12" s="7" t="s">
        <v>33</v>
      </c>
      <c r="C12" s="26">
        <f>SUM(C10:C11)</f>
        <v>10</v>
      </c>
      <c r="D12" s="26">
        <f>SUM(D10:D11)</f>
        <v>4</v>
      </c>
      <c r="E12" s="15">
        <f>C12/D12</f>
        <v>2.5</v>
      </c>
    </row>
    <row r="13" spans="1:12" hidden="1" x14ac:dyDescent="0.25">
      <c r="A13" s="220" t="s">
        <v>39</v>
      </c>
      <c r="B13" s="14">
        <v>41640</v>
      </c>
      <c r="C13" s="7">
        <v>0</v>
      </c>
      <c r="D13" s="7">
        <v>2</v>
      </c>
      <c r="E13" s="7">
        <f>C13/D13</f>
        <v>0</v>
      </c>
    </row>
    <row r="14" spans="1:12" hidden="1" x14ac:dyDescent="0.25">
      <c r="A14" s="231"/>
      <c r="B14" s="14">
        <v>41671</v>
      </c>
      <c r="C14" s="7">
        <v>0</v>
      </c>
      <c r="D14" s="7">
        <v>0</v>
      </c>
      <c r="E14" s="30">
        <v>0</v>
      </c>
    </row>
    <row r="15" spans="1:12" hidden="1" x14ac:dyDescent="0.25">
      <c r="A15" s="231"/>
      <c r="B15" s="14">
        <v>41699</v>
      </c>
      <c r="C15" s="7">
        <v>1</v>
      </c>
      <c r="D15" s="7">
        <v>1</v>
      </c>
      <c r="E15" s="7">
        <f t="shared" ref="E15:E20" si="0">C15/D15</f>
        <v>1</v>
      </c>
    </row>
    <row r="16" spans="1:12" hidden="1" x14ac:dyDescent="0.25">
      <c r="A16" s="221"/>
      <c r="B16" s="7" t="s">
        <v>33</v>
      </c>
      <c r="C16" s="7">
        <f>SUM(C13:C15)</f>
        <v>1</v>
      </c>
      <c r="D16" s="7">
        <f>SUM(D13:D15)</f>
        <v>3</v>
      </c>
      <c r="E16" s="15">
        <f t="shared" si="0"/>
        <v>0.33333333333333331</v>
      </c>
    </row>
    <row r="17" spans="1:8" hidden="1" x14ac:dyDescent="0.25">
      <c r="A17" s="8" t="s">
        <v>48</v>
      </c>
      <c r="B17" s="16">
        <v>41730</v>
      </c>
      <c r="C17" s="13">
        <v>473</v>
      </c>
      <c r="D17" s="13">
        <v>405</v>
      </c>
      <c r="E17" s="15">
        <f t="shared" si="0"/>
        <v>1.1679012345679012</v>
      </c>
    </row>
    <row r="18" spans="1:8" hidden="1" x14ac:dyDescent="0.25">
      <c r="A18" s="9" t="s">
        <v>50</v>
      </c>
      <c r="B18" s="14" t="s">
        <v>33</v>
      </c>
      <c r="C18" s="7">
        <v>595</v>
      </c>
      <c r="D18" s="7">
        <v>463</v>
      </c>
      <c r="E18" s="15">
        <f t="shared" si="0"/>
        <v>1.2850971922246219</v>
      </c>
    </row>
    <row r="19" spans="1:8" hidden="1" x14ac:dyDescent="0.25">
      <c r="A19" s="10" t="s">
        <v>49</v>
      </c>
      <c r="B19" s="7" t="s">
        <v>33</v>
      </c>
      <c r="C19" s="7">
        <v>2236</v>
      </c>
      <c r="D19" s="7">
        <v>2699</v>
      </c>
      <c r="E19" s="15">
        <f t="shared" si="0"/>
        <v>0.82845498332715817</v>
      </c>
    </row>
    <row r="20" spans="1:8" ht="22.5" customHeight="1" x14ac:dyDescent="0.25">
      <c r="A20" s="42" t="s">
        <v>230</v>
      </c>
      <c r="B20" s="38" t="s">
        <v>79</v>
      </c>
      <c r="C20" s="121">
        <v>4371</v>
      </c>
      <c r="D20" s="121">
        <v>3372</v>
      </c>
      <c r="E20" s="62">
        <f t="shared" si="0"/>
        <v>1.2962633451957295</v>
      </c>
    </row>
    <row r="21" spans="1:8" ht="19.5" customHeight="1" x14ac:dyDescent="0.25">
      <c r="A21" s="42" t="s">
        <v>59</v>
      </c>
      <c r="B21" s="38" t="s">
        <v>79</v>
      </c>
      <c r="C21" s="121">
        <v>11586</v>
      </c>
      <c r="D21" s="121">
        <v>13844</v>
      </c>
      <c r="E21" s="62">
        <f>C21/D21</f>
        <v>0.83689685062120778</v>
      </c>
    </row>
    <row r="25" spans="1:8" x14ac:dyDescent="0.25">
      <c r="H25" s="35"/>
    </row>
  </sheetData>
  <mergeCells count="5">
    <mergeCell ref="B1:G1"/>
    <mergeCell ref="B2:G2"/>
    <mergeCell ref="A5:A8"/>
    <mergeCell ref="A9:A12"/>
    <mergeCell ref="A13:A16"/>
  </mergeCells>
  <hyperlinks>
    <hyperlink ref="L1" location="Indice!A1" display="INDICE"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L16"/>
  <sheetViews>
    <sheetView showGridLines="0" workbookViewId="0">
      <selection activeCell="L1" sqref="L1"/>
    </sheetView>
  </sheetViews>
  <sheetFormatPr baseColWidth="10" defaultRowHeight="15" x14ac:dyDescent="0.25"/>
  <cols>
    <col min="1" max="1" width="19.140625" customWidth="1"/>
    <col min="7" max="7" width="15.710937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9</v>
      </c>
      <c r="B2" s="215" t="s">
        <v>24</v>
      </c>
      <c r="C2" s="216"/>
      <c r="D2" s="216"/>
      <c r="E2" s="216"/>
      <c r="F2" s="216"/>
      <c r="G2" s="217"/>
      <c r="H2" s="5">
        <v>1</v>
      </c>
      <c r="I2" s="5" t="s">
        <v>12</v>
      </c>
      <c r="J2" s="5" t="s">
        <v>16</v>
      </c>
    </row>
    <row r="4" spans="1:12" ht="22.5" x14ac:dyDescent="0.25">
      <c r="A4" s="4" t="s">
        <v>0</v>
      </c>
      <c r="B4" s="4" t="s">
        <v>1</v>
      </c>
      <c r="C4" s="4" t="s">
        <v>2</v>
      </c>
      <c r="D4" s="4" t="s">
        <v>3</v>
      </c>
      <c r="E4" s="4" t="s">
        <v>4</v>
      </c>
      <c r="F4" s="3"/>
    </row>
    <row r="5" spans="1:12" ht="15" hidden="1" customHeight="1" x14ac:dyDescent="0.25">
      <c r="A5" s="220" t="s">
        <v>38</v>
      </c>
      <c r="B5" s="14">
        <v>41640</v>
      </c>
      <c r="C5" s="28">
        <v>4714</v>
      </c>
      <c r="D5" s="28">
        <v>291</v>
      </c>
      <c r="E5" s="15">
        <f>C5/D5</f>
        <v>16.199312714776632</v>
      </c>
    </row>
    <row r="6" spans="1:12" hidden="1" x14ac:dyDescent="0.25">
      <c r="A6" s="231"/>
      <c r="B6" s="14">
        <v>41671</v>
      </c>
      <c r="C6" s="28">
        <v>5442</v>
      </c>
      <c r="D6" s="28">
        <v>333</v>
      </c>
      <c r="E6" s="15">
        <f>C6/D6</f>
        <v>16.342342342342342</v>
      </c>
    </row>
    <row r="7" spans="1:12" hidden="1" x14ac:dyDescent="0.25">
      <c r="A7" s="231"/>
      <c r="B7" s="14">
        <v>41699</v>
      </c>
      <c r="C7" s="28">
        <v>4464</v>
      </c>
      <c r="D7" s="28">
        <v>290</v>
      </c>
      <c r="E7" s="15">
        <f>C7/D7</f>
        <v>15.393103448275863</v>
      </c>
    </row>
    <row r="8" spans="1:12" hidden="1" x14ac:dyDescent="0.25">
      <c r="A8" s="221"/>
      <c r="B8" s="7" t="s">
        <v>33</v>
      </c>
      <c r="C8" s="26">
        <f>SUM(C5:C7)</f>
        <v>14620</v>
      </c>
      <c r="D8" s="26">
        <f>SUM(D5:D7)</f>
        <v>914</v>
      </c>
      <c r="E8" s="15">
        <f>C8/D8</f>
        <v>15.99562363238512</v>
      </c>
    </row>
    <row r="9" spans="1:12" hidden="1" x14ac:dyDescent="0.25">
      <c r="A9" s="220" t="s">
        <v>39</v>
      </c>
      <c r="B9" s="14">
        <v>41640</v>
      </c>
      <c r="C9" s="7">
        <v>1</v>
      </c>
      <c r="D9" s="7">
        <v>4</v>
      </c>
      <c r="E9" s="7">
        <f>C9/D9</f>
        <v>0.25</v>
      </c>
    </row>
    <row r="10" spans="1:12" hidden="1" x14ac:dyDescent="0.25">
      <c r="A10" s="231"/>
      <c r="B10" s="14">
        <v>41671</v>
      </c>
      <c r="C10" s="7">
        <v>0</v>
      </c>
      <c r="D10" s="7">
        <v>0</v>
      </c>
      <c r="E10" s="30">
        <v>0</v>
      </c>
    </row>
    <row r="11" spans="1:12" hidden="1" x14ac:dyDescent="0.25">
      <c r="A11" s="231"/>
      <c r="B11" s="14">
        <v>41699</v>
      </c>
      <c r="C11" s="7">
        <v>0</v>
      </c>
      <c r="D11" s="7">
        <v>0</v>
      </c>
      <c r="E11" s="30">
        <v>0</v>
      </c>
    </row>
    <row r="12" spans="1:12" hidden="1" x14ac:dyDescent="0.25">
      <c r="A12" s="221"/>
      <c r="B12" s="7" t="s">
        <v>33</v>
      </c>
      <c r="C12" s="7">
        <v>1</v>
      </c>
      <c r="D12" s="7">
        <v>4</v>
      </c>
      <c r="E12" s="7">
        <f t="shared" ref="E12:E15" si="0">C12/D12</f>
        <v>0.25</v>
      </c>
    </row>
    <row r="13" spans="1:12" hidden="1" x14ac:dyDescent="0.25">
      <c r="A13" s="10" t="s">
        <v>49</v>
      </c>
      <c r="B13" s="7" t="s">
        <v>33</v>
      </c>
      <c r="C13" s="7">
        <v>1338</v>
      </c>
      <c r="D13" s="7">
        <v>453</v>
      </c>
      <c r="E13" s="15">
        <f t="shared" si="0"/>
        <v>2.9536423841059603</v>
      </c>
    </row>
    <row r="14" spans="1:12" ht="22.5" customHeight="1" x14ac:dyDescent="0.25">
      <c r="A14" s="42" t="s">
        <v>59</v>
      </c>
      <c r="B14" s="38" t="s">
        <v>79</v>
      </c>
      <c r="C14" s="174">
        <v>18230</v>
      </c>
      <c r="D14" s="174">
        <v>6750</v>
      </c>
      <c r="E14" s="62">
        <f t="shared" si="0"/>
        <v>2.7007407407407409</v>
      </c>
    </row>
    <row r="15" spans="1:12" ht="22.5" customHeight="1" x14ac:dyDescent="0.25">
      <c r="A15" s="42" t="s">
        <v>233</v>
      </c>
      <c r="B15" s="38" t="s">
        <v>79</v>
      </c>
      <c r="C15" s="86">
        <v>75</v>
      </c>
      <c r="D15" s="86">
        <v>13</v>
      </c>
      <c r="E15" s="62">
        <f t="shared" si="0"/>
        <v>5.7692307692307692</v>
      </c>
    </row>
    <row r="16" spans="1:12" ht="22.5" customHeight="1" x14ac:dyDescent="0.25">
      <c r="A16" s="69"/>
      <c r="B16" s="64"/>
      <c r="C16" s="71"/>
      <c r="D16" s="71"/>
      <c r="E16" s="212"/>
    </row>
  </sheetData>
  <mergeCells count="4">
    <mergeCell ref="B1:G1"/>
    <mergeCell ref="B2:G2"/>
    <mergeCell ref="A5:A8"/>
    <mergeCell ref="A9:A12"/>
  </mergeCells>
  <hyperlinks>
    <hyperlink ref="L1" location="Indice!A1"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A1:J23"/>
  <sheetViews>
    <sheetView showGridLines="0" workbookViewId="0">
      <selection activeCell="G4" sqref="G4"/>
    </sheetView>
  </sheetViews>
  <sheetFormatPr baseColWidth="10" defaultRowHeight="15" x14ac:dyDescent="0.25"/>
  <cols>
    <col min="1" max="1" width="19.140625" customWidth="1"/>
    <col min="5" max="5" width="11.5703125" bestFit="1" customWidth="1"/>
  </cols>
  <sheetData>
    <row r="1" spans="1:10" ht="25.5" x14ac:dyDescent="0.25">
      <c r="A1" s="1" t="s">
        <v>5</v>
      </c>
      <c r="B1" s="214" t="s">
        <v>6</v>
      </c>
      <c r="C1" s="214"/>
      <c r="D1" s="214"/>
      <c r="E1" s="214"/>
      <c r="F1" s="214"/>
      <c r="G1" s="214"/>
      <c r="H1" s="1" t="s">
        <v>7</v>
      </c>
      <c r="I1" s="2" t="s">
        <v>9</v>
      </c>
      <c r="J1" s="2" t="s">
        <v>8</v>
      </c>
    </row>
    <row r="2" spans="1:10" x14ac:dyDescent="0.25">
      <c r="A2" s="5">
        <v>10</v>
      </c>
      <c r="B2" s="215" t="s">
        <v>25</v>
      </c>
      <c r="C2" s="216"/>
      <c r="D2" s="216"/>
      <c r="E2" s="216"/>
      <c r="F2" s="216"/>
      <c r="G2" s="217"/>
      <c r="H2" s="5">
        <v>1</v>
      </c>
      <c r="I2" s="5" t="s">
        <v>12</v>
      </c>
      <c r="J2" s="5" t="s">
        <v>26</v>
      </c>
    </row>
    <row r="3" spans="1:10" ht="15.75" thickBot="1" x14ac:dyDescent="0.3"/>
    <row r="4" spans="1:10" ht="23.25" thickBot="1" x14ac:dyDescent="0.3">
      <c r="A4" s="4" t="s">
        <v>0</v>
      </c>
      <c r="B4" s="4" t="s">
        <v>1</v>
      </c>
      <c r="C4" s="4" t="s">
        <v>2</v>
      </c>
      <c r="D4" s="4" t="s">
        <v>3</v>
      </c>
      <c r="E4" s="4" t="s">
        <v>4</v>
      </c>
      <c r="F4" s="3"/>
      <c r="G4" s="63" t="s">
        <v>73</v>
      </c>
    </row>
    <row r="5" spans="1:10" hidden="1" x14ac:dyDescent="0.25">
      <c r="A5" s="232" t="s">
        <v>53</v>
      </c>
      <c r="B5" s="14">
        <v>41640</v>
      </c>
      <c r="C5" s="7">
        <v>0</v>
      </c>
      <c r="D5" s="7">
        <v>32368</v>
      </c>
      <c r="E5" s="15">
        <f>C5/D5</f>
        <v>0</v>
      </c>
    </row>
    <row r="6" spans="1:10" hidden="1" x14ac:dyDescent="0.25">
      <c r="A6" s="233"/>
      <c r="B6" s="14">
        <v>41671</v>
      </c>
      <c r="C6" s="7">
        <v>0</v>
      </c>
      <c r="D6" s="7">
        <v>31286</v>
      </c>
      <c r="E6" s="15">
        <f>C6/D6</f>
        <v>0</v>
      </c>
    </row>
    <row r="7" spans="1:10" hidden="1" x14ac:dyDescent="0.25">
      <c r="A7" s="233"/>
      <c r="B7" s="14">
        <v>41699</v>
      </c>
      <c r="C7" s="7">
        <v>0</v>
      </c>
      <c r="D7" s="7">
        <v>31459</v>
      </c>
      <c r="E7" s="15">
        <f>C7/D7</f>
        <v>0</v>
      </c>
    </row>
    <row r="8" spans="1:10" hidden="1" x14ac:dyDescent="0.25">
      <c r="A8" s="234"/>
      <c r="B8" s="7" t="s">
        <v>33</v>
      </c>
      <c r="C8" s="7">
        <v>0</v>
      </c>
      <c r="D8" s="7">
        <v>95113</v>
      </c>
      <c r="E8" s="15">
        <f>C8/D8</f>
        <v>0</v>
      </c>
    </row>
    <row r="9" spans="1:10" ht="15" hidden="1" customHeight="1" x14ac:dyDescent="0.25">
      <c r="A9" s="220" t="s">
        <v>38</v>
      </c>
      <c r="B9" s="14">
        <v>41640</v>
      </c>
      <c r="C9" s="28">
        <v>29</v>
      </c>
      <c r="D9" s="28">
        <v>1119</v>
      </c>
      <c r="E9" s="15">
        <f>(C9/D9)*100</f>
        <v>2.5915996425379806</v>
      </c>
    </row>
    <row r="10" spans="1:10" hidden="1" x14ac:dyDescent="0.25">
      <c r="A10" s="231"/>
      <c r="B10" s="14">
        <v>41671</v>
      </c>
      <c r="C10" s="28">
        <v>25</v>
      </c>
      <c r="D10" s="28">
        <v>1079</v>
      </c>
      <c r="E10" s="15">
        <f>(C10/D10)*100</f>
        <v>2.3169601482854496</v>
      </c>
    </row>
    <row r="11" spans="1:10" hidden="1" x14ac:dyDescent="0.25">
      <c r="A11" s="231"/>
      <c r="B11" s="14">
        <v>41699</v>
      </c>
      <c r="C11" s="28">
        <v>34</v>
      </c>
      <c r="D11" s="28">
        <v>1167</v>
      </c>
      <c r="E11" s="15">
        <f>(C11/D11)*100</f>
        <v>2.9134532990574122</v>
      </c>
    </row>
    <row r="12" spans="1:10" hidden="1" x14ac:dyDescent="0.25">
      <c r="A12" s="221"/>
      <c r="B12" s="7" t="s">
        <v>33</v>
      </c>
      <c r="C12" s="26">
        <f>SUM(C9:C11)</f>
        <v>88</v>
      </c>
      <c r="D12" s="26">
        <f>SUM(D9:D11)</f>
        <v>3365</v>
      </c>
      <c r="E12" s="15">
        <f>(C12/D12)*100</f>
        <v>2.6151560178306092</v>
      </c>
    </row>
    <row r="13" spans="1:10" hidden="1" x14ac:dyDescent="0.25">
      <c r="A13" s="220" t="s">
        <v>39</v>
      </c>
      <c r="B13" s="14">
        <v>41640</v>
      </c>
      <c r="C13" s="7">
        <v>4</v>
      </c>
      <c r="D13" s="7">
        <v>47</v>
      </c>
      <c r="E13" s="15">
        <f>C13/D13</f>
        <v>8.5106382978723402E-2</v>
      </c>
    </row>
    <row r="14" spans="1:10" hidden="1" x14ac:dyDescent="0.25">
      <c r="A14" s="231"/>
      <c r="B14" s="14">
        <v>41671</v>
      </c>
      <c r="C14" s="7">
        <v>0</v>
      </c>
      <c r="D14" s="7">
        <v>0</v>
      </c>
      <c r="E14" s="15">
        <v>0</v>
      </c>
    </row>
    <row r="15" spans="1:10" hidden="1" x14ac:dyDescent="0.25">
      <c r="A15" s="231"/>
      <c r="B15" s="14">
        <v>41699</v>
      </c>
      <c r="C15" s="7">
        <v>2</v>
      </c>
      <c r="D15" s="7">
        <v>4</v>
      </c>
      <c r="E15" s="15">
        <f>C15/D15</f>
        <v>0.5</v>
      </c>
    </row>
    <row r="16" spans="1:10" hidden="1" x14ac:dyDescent="0.25">
      <c r="A16" s="221"/>
      <c r="B16" s="7" t="s">
        <v>33</v>
      </c>
      <c r="C16" s="7">
        <v>6</v>
      </c>
      <c r="D16" s="7">
        <v>51</v>
      </c>
      <c r="E16" s="15">
        <f>C16/D16</f>
        <v>0.11764705882352941</v>
      </c>
    </row>
    <row r="17" spans="1:5" hidden="1" x14ac:dyDescent="0.25">
      <c r="A17" s="8" t="s">
        <v>48</v>
      </c>
      <c r="B17" s="16">
        <v>41730</v>
      </c>
      <c r="C17" s="31">
        <v>814</v>
      </c>
      <c r="D17" s="32">
        <v>814</v>
      </c>
      <c r="E17" s="30" t="s">
        <v>54</v>
      </c>
    </row>
    <row r="18" spans="1:5" ht="15" hidden="1" customHeight="1" x14ac:dyDescent="0.25">
      <c r="A18" s="9" t="s">
        <v>50</v>
      </c>
      <c r="B18" s="14" t="s">
        <v>33</v>
      </c>
      <c r="C18" s="7">
        <v>1059</v>
      </c>
      <c r="D18" s="7">
        <v>1998</v>
      </c>
      <c r="E18" s="15">
        <f t="shared" ref="E18:E23" si="0">C18/D18</f>
        <v>0.53003003003003002</v>
      </c>
    </row>
    <row r="19" spans="1:5" hidden="1" x14ac:dyDescent="0.25">
      <c r="A19" s="9" t="s">
        <v>55</v>
      </c>
      <c r="B19" s="14" t="s">
        <v>33</v>
      </c>
      <c r="C19" s="7">
        <v>1</v>
      </c>
      <c r="D19" s="7">
        <v>1895</v>
      </c>
      <c r="E19" s="33">
        <f t="shared" si="0"/>
        <v>5.2770448548812663E-4</v>
      </c>
    </row>
    <row r="20" spans="1:5" ht="22.5" x14ac:dyDescent="0.25">
      <c r="A20" s="42" t="s">
        <v>60</v>
      </c>
      <c r="B20" s="38" t="s">
        <v>291</v>
      </c>
      <c r="C20" s="58">
        <v>0</v>
      </c>
      <c r="D20" s="58">
        <v>197651</v>
      </c>
      <c r="E20" s="45">
        <f t="shared" si="0"/>
        <v>0</v>
      </c>
    </row>
    <row r="21" spans="1:5" ht="22.5" x14ac:dyDescent="0.25">
      <c r="A21" s="42" t="s">
        <v>289</v>
      </c>
      <c r="B21" s="38" t="s">
        <v>291</v>
      </c>
      <c r="C21" s="58">
        <v>1</v>
      </c>
      <c r="D21" s="58">
        <v>179</v>
      </c>
      <c r="E21" s="45">
        <f t="shared" si="0"/>
        <v>5.5865921787709499E-3</v>
      </c>
    </row>
    <row r="22" spans="1:5" ht="22.5" customHeight="1" x14ac:dyDescent="0.25">
      <c r="A22" s="42" t="s">
        <v>59</v>
      </c>
      <c r="B22" s="38" t="s">
        <v>291</v>
      </c>
      <c r="C22" s="58">
        <f>1156+982+1287</f>
        <v>3425</v>
      </c>
      <c r="D22" s="58">
        <f>11459+12314+12421</f>
        <v>36194</v>
      </c>
      <c r="E22" s="45">
        <f t="shared" si="0"/>
        <v>9.4628944023871356E-2</v>
      </c>
    </row>
    <row r="23" spans="1:5" ht="22.5" x14ac:dyDescent="0.25">
      <c r="A23" s="42" t="s">
        <v>290</v>
      </c>
      <c r="B23" s="38" t="s">
        <v>291</v>
      </c>
      <c r="C23" s="58">
        <v>3443.8708000000001</v>
      </c>
      <c r="D23" s="58">
        <v>8111</v>
      </c>
      <c r="E23" s="45">
        <f t="shared" si="0"/>
        <v>0.42459262729626435</v>
      </c>
    </row>
  </sheetData>
  <mergeCells count="5">
    <mergeCell ref="B1:G1"/>
    <mergeCell ref="B2:G2"/>
    <mergeCell ref="A5:A8"/>
    <mergeCell ref="A9:A12"/>
    <mergeCell ref="A13:A16"/>
  </mergeCells>
  <hyperlinks>
    <hyperlink ref="G4" location="Indice!A1" display="INDICE"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1:L19"/>
  <sheetViews>
    <sheetView showGridLines="0" workbookViewId="0">
      <selection activeCell="L1" sqref="L1"/>
    </sheetView>
  </sheetViews>
  <sheetFormatPr baseColWidth="10" defaultRowHeight="15" x14ac:dyDescent="0.25"/>
  <cols>
    <col min="1" max="1" width="19.14062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11</v>
      </c>
      <c r="B2" s="215" t="s">
        <v>27</v>
      </c>
      <c r="C2" s="216"/>
      <c r="D2" s="216"/>
      <c r="E2" s="216"/>
      <c r="F2" s="216"/>
      <c r="G2" s="217"/>
      <c r="H2" s="5">
        <v>1</v>
      </c>
      <c r="I2" s="5" t="s">
        <v>12</v>
      </c>
      <c r="J2" s="5" t="s">
        <v>14</v>
      </c>
    </row>
    <row r="4" spans="1:12" ht="22.5" x14ac:dyDescent="0.25">
      <c r="A4" s="4" t="s">
        <v>0</v>
      </c>
      <c r="B4" s="4" t="s">
        <v>1</v>
      </c>
      <c r="C4" s="4" t="s">
        <v>2</v>
      </c>
      <c r="D4" s="4" t="s">
        <v>3</v>
      </c>
      <c r="E4" s="4" t="s">
        <v>4</v>
      </c>
      <c r="F4" s="3"/>
    </row>
    <row r="5" spans="1:12" hidden="1" x14ac:dyDescent="0.25">
      <c r="A5" s="232" t="s">
        <v>56</v>
      </c>
      <c r="B5" s="14">
        <v>41640</v>
      </c>
      <c r="C5" s="7">
        <v>791</v>
      </c>
      <c r="D5" s="7">
        <v>55</v>
      </c>
      <c r="E5" s="15">
        <f t="shared" ref="E5:E12" si="0">C5/D5</f>
        <v>14.381818181818181</v>
      </c>
    </row>
    <row r="6" spans="1:12" hidden="1" x14ac:dyDescent="0.25">
      <c r="A6" s="233"/>
      <c r="B6" s="14">
        <v>41671</v>
      </c>
      <c r="C6" s="7">
        <v>638</v>
      </c>
      <c r="D6" s="7">
        <v>55</v>
      </c>
      <c r="E6" s="15">
        <f t="shared" si="0"/>
        <v>11.6</v>
      </c>
    </row>
    <row r="7" spans="1:12" hidden="1" x14ac:dyDescent="0.25">
      <c r="A7" s="233"/>
      <c r="B7" s="14">
        <v>41699</v>
      </c>
      <c r="C7" s="7">
        <v>279</v>
      </c>
      <c r="D7" s="7">
        <v>42</v>
      </c>
      <c r="E7" s="15">
        <f t="shared" si="0"/>
        <v>6.6428571428571432</v>
      </c>
    </row>
    <row r="8" spans="1:12" hidden="1" x14ac:dyDescent="0.25">
      <c r="A8" s="234"/>
      <c r="B8" s="7" t="s">
        <v>33</v>
      </c>
      <c r="C8" s="7">
        <v>1708</v>
      </c>
      <c r="D8" s="7">
        <v>152</v>
      </c>
      <c r="E8" s="29">
        <f t="shared" si="0"/>
        <v>11.236842105263158</v>
      </c>
    </row>
    <row r="9" spans="1:12" ht="15" hidden="1" customHeight="1" x14ac:dyDescent="0.25">
      <c r="A9" s="220" t="s">
        <v>38</v>
      </c>
      <c r="B9" s="14">
        <v>41640</v>
      </c>
      <c r="C9" s="28">
        <v>25642.233333099866</v>
      </c>
      <c r="D9" s="28">
        <v>932</v>
      </c>
      <c r="E9" s="15">
        <f t="shared" si="0"/>
        <v>27.513125893883977</v>
      </c>
    </row>
    <row r="10" spans="1:12" hidden="1" x14ac:dyDescent="0.25">
      <c r="A10" s="231"/>
      <c r="B10" s="14">
        <v>41671</v>
      </c>
      <c r="C10" s="28">
        <v>24998</v>
      </c>
      <c r="D10" s="28">
        <v>836</v>
      </c>
      <c r="E10" s="15">
        <f t="shared" si="0"/>
        <v>29.901913875598087</v>
      </c>
    </row>
    <row r="11" spans="1:12" hidden="1" x14ac:dyDescent="0.25">
      <c r="A11" s="231"/>
      <c r="B11" s="14">
        <v>41699</v>
      </c>
      <c r="C11" s="28">
        <v>36795</v>
      </c>
      <c r="D11" s="28">
        <v>933</v>
      </c>
      <c r="E11" s="15">
        <f t="shared" si="0"/>
        <v>39.437299035369776</v>
      </c>
    </row>
    <row r="12" spans="1:12" hidden="1" x14ac:dyDescent="0.25">
      <c r="A12" s="221"/>
      <c r="B12" s="7" t="s">
        <v>33</v>
      </c>
      <c r="C12" s="26">
        <f>SUM(C9:C11)</f>
        <v>87435.233333099866</v>
      </c>
      <c r="D12" s="26">
        <f>SUM(D9:D11)</f>
        <v>2701</v>
      </c>
      <c r="E12" s="15">
        <f t="shared" si="0"/>
        <v>32.371430334357598</v>
      </c>
    </row>
    <row r="13" spans="1:12" hidden="1" x14ac:dyDescent="0.25">
      <c r="A13" s="220" t="s">
        <v>39</v>
      </c>
      <c r="B13" s="14">
        <v>41640</v>
      </c>
      <c r="C13" s="7">
        <v>0</v>
      </c>
      <c r="D13" s="7">
        <v>0</v>
      </c>
      <c r="E13" s="7">
        <v>0</v>
      </c>
    </row>
    <row r="14" spans="1:12" hidden="1" x14ac:dyDescent="0.25">
      <c r="A14" s="231"/>
      <c r="B14" s="14">
        <v>41671</v>
      </c>
      <c r="C14" s="7">
        <v>0</v>
      </c>
      <c r="D14" s="7">
        <v>0</v>
      </c>
      <c r="E14" s="7">
        <v>0</v>
      </c>
    </row>
    <row r="15" spans="1:12" hidden="1" x14ac:dyDescent="0.25">
      <c r="A15" s="231"/>
      <c r="B15" s="14">
        <v>41699</v>
      </c>
      <c r="C15" s="7">
        <v>2</v>
      </c>
      <c r="D15" s="7">
        <v>2</v>
      </c>
      <c r="E15" s="15">
        <v>1</v>
      </c>
    </row>
    <row r="16" spans="1:12" hidden="1" x14ac:dyDescent="0.25">
      <c r="A16" s="221"/>
      <c r="B16" s="7" t="s">
        <v>33</v>
      </c>
      <c r="C16" s="7">
        <v>2</v>
      </c>
      <c r="D16" s="7">
        <v>2</v>
      </c>
      <c r="E16" s="15">
        <v>1</v>
      </c>
    </row>
    <row r="17" spans="1:5" ht="22.5" x14ac:dyDescent="0.25">
      <c r="A17" s="42" t="s">
        <v>60</v>
      </c>
      <c r="B17" s="38" t="s">
        <v>79</v>
      </c>
      <c r="C17" s="174">
        <v>10312</v>
      </c>
      <c r="D17" s="174">
        <v>2428</v>
      </c>
      <c r="E17" s="41">
        <f>C17/D17</f>
        <v>4.2471169686985171</v>
      </c>
    </row>
    <row r="18" spans="1:5" ht="22.5" x14ac:dyDescent="0.25">
      <c r="A18" s="42" t="s">
        <v>230</v>
      </c>
      <c r="B18" s="38" t="s">
        <v>79</v>
      </c>
      <c r="C18" s="174">
        <v>25</v>
      </c>
      <c r="D18" s="174">
        <v>1082</v>
      </c>
      <c r="E18" s="41">
        <f>C18/D18</f>
        <v>2.3105360443622922E-2</v>
      </c>
    </row>
    <row r="19" spans="1:5" ht="22.5" x14ac:dyDescent="0.25">
      <c r="A19" s="42" t="s">
        <v>231</v>
      </c>
      <c r="B19" s="38" t="s">
        <v>79</v>
      </c>
      <c r="C19" s="174">
        <v>4875</v>
      </c>
      <c r="D19" s="174">
        <v>589</v>
      </c>
      <c r="E19" s="41">
        <f>C19/D19</f>
        <v>8.2767402376910013</v>
      </c>
    </row>
  </sheetData>
  <mergeCells count="5">
    <mergeCell ref="B1:G1"/>
    <mergeCell ref="B2:G2"/>
    <mergeCell ref="A5:A8"/>
    <mergeCell ref="A9:A12"/>
    <mergeCell ref="A13:A16"/>
  </mergeCells>
  <hyperlinks>
    <hyperlink ref="L1" location="Indice!A1" display="INDICE"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1"/>
  <sheetViews>
    <sheetView workbookViewId="0">
      <selection activeCell="K25" sqref="K25"/>
    </sheetView>
  </sheetViews>
  <sheetFormatPr baseColWidth="10" defaultRowHeight="15" x14ac:dyDescent="0.25"/>
  <sheetData>
    <row r="1" spans="1:10" ht="25.5" x14ac:dyDescent="0.25">
      <c r="A1" s="1" t="s">
        <v>5</v>
      </c>
      <c r="B1" s="214" t="s">
        <v>6</v>
      </c>
      <c r="C1" s="214"/>
      <c r="D1" s="214"/>
      <c r="E1" s="214"/>
      <c r="F1" s="214"/>
      <c r="G1" s="214"/>
      <c r="H1" s="1" t="s">
        <v>7</v>
      </c>
      <c r="I1" s="2" t="s">
        <v>9</v>
      </c>
      <c r="J1" s="2" t="s">
        <v>8</v>
      </c>
    </row>
    <row r="2" spans="1:10" x14ac:dyDescent="0.25">
      <c r="A2" s="5">
        <v>12</v>
      </c>
      <c r="B2" s="215" t="s">
        <v>28</v>
      </c>
      <c r="C2" s="216"/>
      <c r="D2" s="216"/>
      <c r="E2" s="216"/>
      <c r="F2" s="216"/>
      <c r="G2" s="217"/>
      <c r="H2" s="5">
        <v>100</v>
      </c>
      <c r="I2" s="5" t="s">
        <v>29</v>
      </c>
      <c r="J2" s="6">
        <v>0.05</v>
      </c>
    </row>
    <row r="4" spans="1:10" ht="22.5" x14ac:dyDescent="0.25">
      <c r="A4" s="4" t="s">
        <v>0</v>
      </c>
      <c r="B4" s="4" t="s">
        <v>1</v>
      </c>
      <c r="C4" s="4" t="s">
        <v>2</v>
      </c>
      <c r="D4" s="4" t="s">
        <v>3</v>
      </c>
      <c r="E4" s="4" t="s">
        <v>4</v>
      </c>
      <c r="F4" s="3"/>
    </row>
    <row r="5" spans="1:10" x14ac:dyDescent="0.25">
      <c r="A5" s="232" t="s">
        <v>56</v>
      </c>
      <c r="B5" s="14">
        <v>41640</v>
      </c>
      <c r="C5" s="7">
        <v>11</v>
      </c>
      <c r="D5" s="7">
        <v>586</v>
      </c>
      <c r="E5" s="15">
        <f>(C5/D5)*100</f>
        <v>1.877133105802048</v>
      </c>
    </row>
    <row r="6" spans="1:10" x14ac:dyDescent="0.25">
      <c r="A6" s="233"/>
      <c r="B6" s="14">
        <v>41671</v>
      </c>
      <c r="C6" s="7">
        <v>7</v>
      </c>
      <c r="D6" s="7">
        <v>525</v>
      </c>
      <c r="E6" s="15">
        <f>(C6/D6)*100</f>
        <v>1.3333333333333335</v>
      </c>
    </row>
    <row r="7" spans="1:10" x14ac:dyDescent="0.25">
      <c r="A7" s="233"/>
      <c r="B7" s="14">
        <v>41699</v>
      </c>
      <c r="C7" s="7">
        <v>12</v>
      </c>
      <c r="D7" s="7">
        <v>559</v>
      </c>
      <c r="E7" s="15">
        <f>(C7/D7)*100</f>
        <v>2.1466905187835419</v>
      </c>
    </row>
    <row r="8" spans="1:10" x14ac:dyDescent="0.25">
      <c r="A8" s="234"/>
      <c r="B8" s="7" t="s">
        <v>33</v>
      </c>
      <c r="C8" s="7">
        <v>30</v>
      </c>
      <c r="D8" s="7">
        <v>1670</v>
      </c>
      <c r="E8" s="15">
        <f>C8/D8</f>
        <v>1.7964071856287425E-2</v>
      </c>
    </row>
    <row r="9" spans="1:10" ht="15" customHeight="1" x14ac:dyDescent="0.25">
      <c r="A9" s="220" t="s">
        <v>38</v>
      </c>
      <c r="B9" s="14">
        <v>41640</v>
      </c>
      <c r="C9" s="7">
        <v>0</v>
      </c>
      <c r="D9" s="30" t="s">
        <v>41</v>
      </c>
      <c r="E9" s="15">
        <v>0</v>
      </c>
    </row>
    <row r="10" spans="1:10" x14ac:dyDescent="0.25">
      <c r="A10" s="231"/>
      <c r="B10" s="14">
        <v>41671</v>
      </c>
      <c r="C10" s="13">
        <v>0</v>
      </c>
      <c r="D10" s="30"/>
      <c r="E10" s="15">
        <v>0</v>
      </c>
    </row>
    <row r="11" spans="1:10" x14ac:dyDescent="0.25">
      <c r="A11" s="231"/>
      <c r="B11" s="14">
        <v>41699</v>
      </c>
      <c r="C11" s="13">
        <v>0</v>
      </c>
      <c r="D11" s="30"/>
      <c r="E11" s="15">
        <v>0</v>
      </c>
    </row>
    <row r="12" spans="1:10" x14ac:dyDescent="0.25">
      <c r="A12" s="221"/>
      <c r="B12" s="7" t="s">
        <v>33</v>
      </c>
      <c r="C12" s="7">
        <v>0</v>
      </c>
      <c r="D12" s="30"/>
      <c r="E12" s="15">
        <v>0</v>
      </c>
    </row>
    <row r="13" spans="1:10" x14ac:dyDescent="0.25">
      <c r="A13" s="220" t="s">
        <v>39</v>
      </c>
      <c r="B13" s="14">
        <v>41640</v>
      </c>
      <c r="C13" s="7">
        <v>0</v>
      </c>
      <c r="D13" s="7">
        <v>2</v>
      </c>
      <c r="E13" s="15">
        <f>C13/D13</f>
        <v>0</v>
      </c>
    </row>
    <row r="14" spans="1:10" x14ac:dyDescent="0.25">
      <c r="A14" s="231"/>
      <c r="B14" s="14">
        <v>41671</v>
      </c>
      <c r="C14" s="7">
        <v>0</v>
      </c>
      <c r="D14" s="7">
        <v>0</v>
      </c>
      <c r="E14" s="15">
        <v>0</v>
      </c>
    </row>
    <row r="15" spans="1:10" x14ac:dyDescent="0.25">
      <c r="A15" s="231"/>
      <c r="B15" s="14">
        <v>41699</v>
      </c>
      <c r="C15" s="7">
        <v>0</v>
      </c>
      <c r="D15" s="7">
        <v>1</v>
      </c>
      <c r="E15" s="15">
        <f>C15/D15</f>
        <v>0</v>
      </c>
    </row>
    <row r="16" spans="1:10" x14ac:dyDescent="0.25">
      <c r="A16" s="221"/>
      <c r="B16" s="7" t="s">
        <v>33</v>
      </c>
      <c r="C16" s="7">
        <v>0</v>
      </c>
      <c r="D16" s="7">
        <v>3</v>
      </c>
      <c r="E16" s="15">
        <f>C16/D16</f>
        <v>0</v>
      </c>
    </row>
    <row r="17" spans="1:11" x14ac:dyDescent="0.25">
      <c r="A17" s="8" t="s">
        <v>48</v>
      </c>
      <c r="B17" s="16">
        <v>41730</v>
      </c>
      <c r="C17" s="13">
        <v>0</v>
      </c>
      <c r="D17" s="13">
        <v>72</v>
      </c>
      <c r="E17" s="15">
        <v>0</v>
      </c>
    </row>
    <row r="18" spans="1:11" ht="15" customHeight="1" x14ac:dyDescent="0.25">
      <c r="A18" s="9" t="s">
        <v>50</v>
      </c>
      <c r="B18" s="14" t="s">
        <v>33</v>
      </c>
      <c r="C18" s="7">
        <v>0</v>
      </c>
      <c r="D18" s="7">
        <v>105</v>
      </c>
      <c r="E18" s="15">
        <v>0</v>
      </c>
    </row>
    <row r="19" spans="1:11" x14ac:dyDescent="0.25">
      <c r="A19" s="10" t="s">
        <v>49</v>
      </c>
      <c r="B19" s="7" t="s">
        <v>33</v>
      </c>
      <c r="C19" s="7">
        <v>34</v>
      </c>
      <c r="D19" s="7">
        <v>2803</v>
      </c>
      <c r="E19" s="15">
        <f>(C19/D19)*100</f>
        <v>1.2129860863360684</v>
      </c>
    </row>
    <row r="20" spans="1:11" x14ac:dyDescent="0.25">
      <c r="A20" s="8" t="s">
        <v>44</v>
      </c>
      <c r="B20" s="14" t="s">
        <v>33</v>
      </c>
      <c r="C20" s="24">
        <v>147</v>
      </c>
      <c r="D20" s="24">
        <v>2627</v>
      </c>
      <c r="E20" s="15">
        <f>(C20/D20)*100</f>
        <v>5.5957365816520745</v>
      </c>
      <c r="K20" t="s">
        <v>57</v>
      </c>
    </row>
    <row r="21" spans="1:11" x14ac:dyDescent="0.25">
      <c r="A21" s="8" t="s">
        <v>45</v>
      </c>
      <c r="B21" s="14" t="s">
        <v>33</v>
      </c>
      <c r="C21" s="8">
        <v>277</v>
      </c>
      <c r="D21" s="24">
        <v>7587</v>
      </c>
      <c r="E21" s="15">
        <f>(C21/D21)*100</f>
        <v>3.6509819427968897</v>
      </c>
    </row>
  </sheetData>
  <mergeCells count="5">
    <mergeCell ref="B1:G1"/>
    <mergeCell ref="B2:G2"/>
    <mergeCell ref="A5:A8"/>
    <mergeCell ref="A9:A12"/>
    <mergeCell ref="A13:A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L10"/>
  <sheetViews>
    <sheetView showGridLines="0" workbookViewId="0">
      <selection activeCell="L1" sqref="L1"/>
    </sheetView>
  </sheetViews>
  <sheetFormatPr baseColWidth="10" defaultRowHeight="15" x14ac:dyDescent="0.25"/>
  <cols>
    <col min="1" max="1" width="24.42578125" customWidth="1"/>
  </cols>
  <sheetData>
    <row r="1" spans="1:12" ht="26.25" thickBot="1" x14ac:dyDescent="0.3">
      <c r="A1" s="46" t="s">
        <v>5</v>
      </c>
      <c r="B1" s="214" t="s">
        <v>6</v>
      </c>
      <c r="C1" s="214"/>
      <c r="D1" s="214"/>
      <c r="E1" s="214"/>
      <c r="F1" s="214"/>
      <c r="G1" s="214"/>
      <c r="H1" s="46" t="s">
        <v>7</v>
      </c>
      <c r="I1" s="2" t="s">
        <v>9</v>
      </c>
      <c r="J1" s="2" t="s">
        <v>8</v>
      </c>
      <c r="L1" s="63" t="s">
        <v>73</v>
      </c>
    </row>
    <row r="2" spans="1:12" x14ac:dyDescent="0.25">
      <c r="A2" s="5">
        <v>12</v>
      </c>
      <c r="B2" s="215" t="s">
        <v>28</v>
      </c>
      <c r="C2" s="216"/>
      <c r="D2" s="216"/>
      <c r="E2" s="216"/>
      <c r="F2" s="216"/>
      <c r="G2" s="217"/>
      <c r="H2" s="5">
        <v>100</v>
      </c>
      <c r="I2" s="5" t="s">
        <v>29</v>
      </c>
      <c r="J2" s="6">
        <v>0.05</v>
      </c>
    </row>
    <row r="4" spans="1:12" ht="22.5" x14ac:dyDescent="0.25">
      <c r="A4" s="4" t="s">
        <v>0</v>
      </c>
      <c r="B4" s="4" t="s">
        <v>1</v>
      </c>
      <c r="C4" s="4" t="s">
        <v>2</v>
      </c>
      <c r="D4" s="4" t="s">
        <v>3</v>
      </c>
      <c r="E4" s="4" t="s">
        <v>4</v>
      </c>
      <c r="F4" s="3"/>
    </row>
    <row r="5" spans="1:12" ht="22.5" x14ac:dyDescent="0.25">
      <c r="A5" s="47" t="s">
        <v>231</v>
      </c>
      <c r="B5" s="38" t="s">
        <v>291</v>
      </c>
      <c r="C5" s="174">
        <v>36</v>
      </c>
      <c r="D5" s="174">
        <v>2315</v>
      </c>
      <c r="E5" s="56">
        <f>C5/D5</f>
        <v>1.5550755939524838E-2</v>
      </c>
    </row>
    <row r="6" spans="1:12" ht="22.5" x14ac:dyDescent="0.25">
      <c r="A6" s="42" t="s">
        <v>66</v>
      </c>
      <c r="B6" s="38" t="s">
        <v>291</v>
      </c>
      <c r="C6" s="174">
        <v>0</v>
      </c>
      <c r="D6" s="174">
        <v>3</v>
      </c>
      <c r="E6" s="56">
        <f>C6/D6</f>
        <v>0</v>
      </c>
    </row>
    <row r="7" spans="1:12" ht="22.5" x14ac:dyDescent="0.25">
      <c r="A7" s="42" t="s">
        <v>75</v>
      </c>
      <c r="B7" s="38" t="s">
        <v>291</v>
      </c>
      <c r="C7" s="174">
        <v>51</v>
      </c>
      <c r="D7" s="174">
        <v>25887</v>
      </c>
      <c r="E7" s="56">
        <f>C7/D7</f>
        <v>1.9701008228068142E-3</v>
      </c>
      <c r="F7" s="55"/>
    </row>
    <row r="8" spans="1:12" ht="22.5" x14ac:dyDescent="0.25">
      <c r="A8" s="42" t="s">
        <v>230</v>
      </c>
      <c r="B8" s="38" t="s">
        <v>291</v>
      </c>
      <c r="C8" s="174">
        <v>28</v>
      </c>
      <c r="D8" s="174">
        <v>1912</v>
      </c>
      <c r="E8" s="56">
        <f>C8/D8</f>
        <v>1.4644351464435146E-2</v>
      </c>
    </row>
    <row r="9" spans="1:12" ht="22.5" x14ac:dyDescent="0.25">
      <c r="A9" s="42" t="s">
        <v>60</v>
      </c>
      <c r="B9" s="38" t="s">
        <v>291</v>
      </c>
      <c r="C9" s="174">
        <v>115</v>
      </c>
      <c r="D9" s="174">
        <v>3004</v>
      </c>
      <c r="E9" s="56">
        <f>C9/D9</f>
        <v>3.8282290279627165E-2</v>
      </c>
    </row>
    <row r="10" spans="1:12" x14ac:dyDescent="0.25">
      <c r="A10" s="235" t="s">
        <v>62</v>
      </c>
      <c r="B10" s="236"/>
      <c r="C10" s="236"/>
      <c r="D10" s="237"/>
      <c r="E10" s="48">
        <f>AVERAGE(E5:E9)</f>
        <v>1.4089499701278794E-2</v>
      </c>
    </row>
  </sheetData>
  <mergeCells count="3">
    <mergeCell ref="B1:G1"/>
    <mergeCell ref="B2:G2"/>
    <mergeCell ref="A10:D10"/>
  </mergeCells>
  <hyperlinks>
    <hyperlink ref="L1" location="Indice!A1" display="INDICE"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sheetPr>
  <dimension ref="A1:L21"/>
  <sheetViews>
    <sheetView showGridLines="0" workbookViewId="0">
      <selection activeCell="E20" sqref="E20"/>
    </sheetView>
  </sheetViews>
  <sheetFormatPr baseColWidth="10" defaultRowHeight="15" x14ac:dyDescent="0.25"/>
  <cols>
    <col min="1" max="1" width="19.140625" customWidth="1"/>
  </cols>
  <sheetData>
    <row r="1" spans="1:12" ht="26.25" thickBot="1" x14ac:dyDescent="0.3">
      <c r="A1" s="1" t="s">
        <v>5</v>
      </c>
      <c r="B1" s="214" t="s">
        <v>6</v>
      </c>
      <c r="C1" s="214"/>
      <c r="D1" s="214"/>
      <c r="E1" s="214"/>
      <c r="F1" s="214"/>
      <c r="G1" s="214"/>
      <c r="H1" s="1" t="s">
        <v>7</v>
      </c>
      <c r="I1" s="2" t="s">
        <v>9</v>
      </c>
      <c r="J1" s="2" t="s">
        <v>8</v>
      </c>
      <c r="L1" s="63" t="s">
        <v>73</v>
      </c>
    </row>
    <row r="2" spans="1:12" x14ac:dyDescent="0.25">
      <c r="A2" s="5">
        <v>13</v>
      </c>
      <c r="B2" s="215" t="s">
        <v>30</v>
      </c>
      <c r="C2" s="216"/>
      <c r="D2" s="216"/>
      <c r="E2" s="216"/>
      <c r="F2" s="216"/>
      <c r="G2" s="217"/>
      <c r="H2" s="5">
        <v>1</v>
      </c>
      <c r="I2" s="5" t="s">
        <v>32</v>
      </c>
      <c r="J2" s="5" t="s">
        <v>31</v>
      </c>
    </row>
    <row r="4" spans="1:12" ht="22.5" x14ac:dyDescent="0.25">
      <c r="A4" s="4" t="s">
        <v>0</v>
      </c>
      <c r="B4" s="4" t="s">
        <v>1</v>
      </c>
      <c r="C4" s="4" t="s">
        <v>2</v>
      </c>
      <c r="D4" s="4" t="s">
        <v>3</v>
      </c>
      <c r="E4" s="4" t="s">
        <v>4</v>
      </c>
      <c r="F4" s="3"/>
    </row>
    <row r="5" spans="1:12" hidden="1" x14ac:dyDescent="0.25">
      <c r="A5" s="232" t="s">
        <v>56</v>
      </c>
      <c r="B5" s="14">
        <v>41640</v>
      </c>
      <c r="C5" s="7">
        <v>21777</v>
      </c>
      <c r="D5" s="7">
        <v>1280</v>
      </c>
      <c r="E5" s="15">
        <f>C5/D5</f>
        <v>17.013281249999999</v>
      </c>
    </row>
    <row r="6" spans="1:12" hidden="1" x14ac:dyDescent="0.25">
      <c r="A6" s="233"/>
      <c r="B6" s="14">
        <v>41671</v>
      </c>
      <c r="C6" s="7">
        <v>19293</v>
      </c>
      <c r="D6" s="7">
        <v>1124</v>
      </c>
      <c r="E6" s="15">
        <f>C6/D6</f>
        <v>17.164590747330962</v>
      </c>
    </row>
    <row r="7" spans="1:12" hidden="1" x14ac:dyDescent="0.25">
      <c r="A7" s="233"/>
      <c r="B7" s="14">
        <v>41699</v>
      </c>
      <c r="C7" s="7">
        <v>14644</v>
      </c>
      <c r="D7" s="7">
        <v>1157</v>
      </c>
      <c r="E7" s="15">
        <f>C7/D7</f>
        <v>12.656871218668972</v>
      </c>
    </row>
    <row r="8" spans="1:12" hidden="1" x14ac:dyDescent="0.25">
      <c r="A8" s="234"/>
      <c r="B8" s="7" t="s">
        <v>33</v>
      </c>
      <c r="C8" s="7">
        <v>55714</v>
      </c>
      <c r="D8" s="7">
        <v>3561</v>
      </c>
      <c r="E8" s="15">
        <f>C8/D8</f>
        <v>15.645605167087897</v>
      </c>
    </row>
    <row r="9" spans="1:12" ht="15" hidden="1" customHeight="1" x14ac:dyDescent="0.25">
      <c r="A9" s="220" t="s">
        <v>38</v>
      </c>
      <c r="B9" s="14">
        <v>41640</v>
      </c>
      <c r="C9" s="7">
        <v>3</v>
      </c>
      <c r="D9" s="30" t="s">
        <v>41</v>
      </c>
      <c r="E9" s="15">
        <v>3</v>
      </c>
    </row>
    <row r="10" spans="1:12" hidden="1" x14ac:dyDescent="0.25">
      <c r="A10" s="231"/>
      <c r="B10" s="14">
        <v>41671</v>
      </c>
      <c r="C10" s="7">
        <v>4</v>
      </c>
      <c r="D10" s="30"/>
      <c r="E10" s="15">
        <v>4</v>
      </c>
    </row>
    <row r="11" spans="1:12" hidden="1" x14ac:dyDescent="0.25">
      <c r="A11" s="231"/>
      <c r="B11" s="14">
        <v>41699</v>
      </c>
      <c r="C11" s="7">
        <v>6</v>
      </c>
      <c r="D11" s="30"/>
      <c r="E11" s="15">
        <v>6</v>
      </c>
    </row>
    <row r="12" spans="1:12" hidden="1" x14ac:dyDescent="0.25">
      <c r="A12" s="221"/>
      <c r="B12" s="7" t="s">
        <v>33</v>
      </c>
      <c r="C12" s="7">
        <f>SUM(C9:C11)</f>
        <v>13</v>
      </c>
      <c r="D12" s="30"/>
      <c r="E12" s="15">
        <f>SUM(E9:E11)</f>
        <v>13</v>
      </c>
    </row>
    <row r="13" spans="1:12" hidden="1" x14ac:dyDescent="0.25">
      <c r="A13" s="220" t="s">
        <v>39</v>
      </c>
      <c r="B13" s="14">
        <v>41640</v>
      </c>
      <c r="C13" s="7">
        <v>141</v>
      </c>
      <c r="D13" s="7">
        <v>3</v>
      </c>
      <c r="E13" s="15">
        <f t="shared" ref="E13:E20" si="0">C13/D13</f>
        <v>47</v>
      </c>
    </row>
    <row r="14" spans="1:12" hidden="1" x14ac:dyDescent="0.25">
      <c r="A14" s="231"/>
      <c r="B14" s="14">
        <v>41671</v>
      </c>
      <c r="C14" s="7">
        <v>20</v>
      </c>
      <c r="D14" s="7">
        <v>1</v>
      </c>
      <c r="E14" s="15">
        <f t="shared" si="0"/>
        <v>20</v>
      </c>
    </row>
    <row r="15" spans="1:12" hidden="1" x14ac:dyDescent="0.25">
      <c r="A15" s="231"/>
      <c r="B15" s="14">
        <v>41699</v>
      </c>
      <c r="C15" s="7">
        <v>97</v>
      </c>
      <c r="D15" s="7">
        <v>8</v>
      </c>
      <c r="E15" s="15">
        <f t="shared" si="0"/>
        <v>12.125</v>
      </c>
    </row>
    <row r="16" spans="1:12" hidden="1" x14ac:dyDescent="0.25">
      <c r="A16" s="221"/>
      <c r="B16" s="7" t="s">
        <v>33</v>
      </c>
      <c r="C16" s="7">
        <f>SUM(C13:C15)</f>
        <v>258</v>
      </c>
      <c r="D16" s="7">
        <f>SUM(D13:D15)</f>
        <v>12</v>
      </c>
      <c r="E16" s="15">
        <f t="shared" si="0"/>
        <v>21.5</v>
      </c>
    </row>
    <row r="17" spans="1:5" hidden="1" x14ac:dyDescent="0.25">
      <c r="A17" s="8" t="s">
        <v>48</v>
      </c>
      <c r="B17" s="16">
        <v>41730</v>
      </c>
      <c r="C17" s="12">
        <v>49799</v>
      </c>
      <c r="D17" s="12">
        <v>2368</v>
      </c>
      <c r="E17" s="15">
        <f t="shared" si="0"/>
        <v>21.029983108108109</v>
      </c>
    </row>
    <row r="18" spans="1:5" ht="15" hidden="1" customHeight="1" x14ac:dyDescent="0.25">
      <c r="A18" s="9" t="s">
        <v>50</v>
      </c>
      <c r="B18" s="14" t="s">
        <v>33</v>
      </c>
      <c r="C18" s="7">
        <v>3334</v>
      </c>
      <c r="D18" s="7">
        <v>1562</v>
      </c>
      <c r="E18" s="15">
        <f t="shared" si="0"/>
        <v>2.1344430217669652</v>
      </c>
    </row>
    <row r="19" spans="1:5" ht="22.5" x14ac:dyDescent="0.25">
      <c r="A19" s="42" t="s">
        <v>72</v>
      </c>
      <c r="B19" s="38" t="s">
        <v>291</v>
      </c>
      <c r="C19" s="174">
        <v>181021</v>
      </c>
      <c r="D19" s="174">
        <v>15048</v>
      </c>
      <c r="E19" s="41">
        <f t="shared" si="0"/>
        <v>12.029572036150984</v>
      </c>
    </row>
    <row r="20" spans="1:5" ht="22.5" x14ac:dyDescent="0.25">
      <c r="A20" s="42" t="s">
        <v>37</v>
      </c>
      <c r="B20" s="38" t="s">
        <v>291</v>
      </c>
      <c r="C20" s="174">
        <v>68303</v>
      </c>
      <c r="D20" s="174">
        <v>10771</v>
      </c>
      <c r="E20" s="41">
        <f t="shared" si="0"/>
        <v>6.3413796304892767</v>
      </c>
    </row>
    <row r="21" spans="1:5" x14ac:dyDescent="0.25">
      <c r="C21" s="100"/>
      <c r="D21" s="100"/>
    </row>
  </sheetData>
  <mergeCells count="5">
    <mergeCell ref="B1:G1"/>
    <mergeCell ref="B2:G2"/>
    <mergeCell ref="A5:A8"/>
    <mergeCell ref="A9:A12"/>
    <mergeCell ref="A13:A16"/>
  </mergeCells>
  <hyperlinks>
    <hyperlink ref="L1" location="Indice!A1" display="INDICE"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sheetPr>
  <dimension ref="A1:J32"/>
  <sheetViews>
    <sheetView topLeftCell="A4" workbookViewId="0">
      <selection activeCell="G32" sqref="G32"/>
    </sheetView>
  </sheetViews>
  <sheetFormatPr baseColWidth="10" defaultRowHeight="15" x14ac:dyDescent="0.25"/>
  <cols>
    <col min="1" max="1" width="19.140625" customWidth="1"/>
  </cols>
  <sheetData>
    <row r="1" spans="1:10" ht="25.5" x14ac:dyDescent="0.25">
      <c r="A1" s="1" t="s">
        <v>5</v>
      </c>
      <c r="B1" s="214" t="s">
        <v>6</v>
      </c>
      <c r="C1" s="214"/>
      <c r="D1" s="214"/>
      <c r="E1" s="214"/>
      <c r="F1" s="214"/>
      <c r="G1" s="214"/>
      <c r="H1" s="1" t="s">
        <v>7</v>
      </c>
      <c r="I1" s="2" t="s">
        <v>9</v>
      </c>
      <c r="J1" s="2" t="s">
        <v>8</v>
      </c>
    </row>
    <row r="2" spans="1:10" x14ac:dyDescent="0.25">
      <c r="A2" s="5">
        <v>14</v>
      </c>
      <c r="B2" s="215" t="s">
        <v>34</v>
      </c>
      <c r="C2" s="216"/>
      <c r="D2" s="216"/>
      <c r="E2" s="216"/>
      <c r="F2" s="216"/>
      <c r="G2" s="217"/>
      <c r="H2" s="5"/>
      <c r="I2" s="5"/>
      <c r="J2" s="5">
        <v>75</v>
      </c>
    </row>
    <row r="4" spans="1:10" ht="22.5" x14ac:dyDescent="0.25">
      <c r="A4" s="4" t="s">
        <v>0</v>
      </c>
      <c r="B4" s="4" t="s">
        <v>1</v>
      </c>
      <c r="C4" s="4" t="s">
        <v>2</v>
      </c>
      <c r="D4" s="4" t="s">
        <v>3</v>
      </c>
      <c r="E4" s="4" t="s">
        <v>4</v>
      </c>
      <c r="F4" s="3"/>
    </row>
    <row r="5" spans="1:10" ht="15" hidden="1" customHeight="1" x14ac:dyDescent="0.25">
      <c r="A5" s="220" t="s">
        <v>38</v>
      </c>
      <c r="B5" s="14">
        <v>41640</v>
      </c>
      <c r="C5" s="7">
        <v>3</v>
      </c>
      <c r="D5" s="30" t="s">
        <v>41</v>
      </c>
      <c r="E5" s="7">
        <v>3</v>
      </c>
    </row>
    <row r="6" spans="1:10" hidden="1" x14ac:dyDescent="0.25">
      <c r="A6" s="231"/>
      <c r="B6" s="14">
        <v>41671</v>
      </c>
      <c r="C6" s="7">
        <v>4</v>
      </c>
      <c r="D6" s="30"/>
      <c r="E6" s="7">
        <v>4</v>
      </c>
    </row>
    <row r="7" spans="1:10" hidden="1" x14ac:dyDescent="0.25">
      <c r="A7" s="231"/>
      <c r="B7" s="14">
        <v>41699</v>
      </c>
      <c r="C7" s="7">
        <v>6</v>
      </c>
      <c r="D7" s="30"/>
      <c r="E7" s="7">
        <v>6</v>
      </c>
    </row>
    <row r="8" spans="1:10" hidden="1" x14ac:dyDescent="0.25">
      <c r="A8" s="221"/>
      <c r="B8" s="7" t="s">
        <v>33</v>
      </c>
      <c r="C8" s="7">
        <f>SUM(C5:C7)</f>
        <v>13</v>
      </c>
      <c r="D8" s="30"/>
      <c r="E8" s="7">
        <f>SUM(E5:E7)</f>
        <v>13</v>
      </c>
    </row>
    <row r="9" spans="1:10" hidden="1" x14ac:dyDescent="0.25">
      <c r="A9" s="8" t="s">
        <v>48</v>
      </c>
      <c r="B9" s="16">
        <v>41730</v>
      </c>
      <c r="C9" s="13">
        <v>0</v>
      </c>
      <c r="D9" s="13">
        <v>7</v>
      </c>
      <c r="E9" s="7">
        <v>0</v>
      </c>
    </row>
    <row r="10" spans="1:10" x14ac:dyDescent="0.25">
      <c r="A10" s="42" t="s">
        <v>61</v>
      </c>
      <c r="B10" s="42" t="s">
        <v>33</v>
      </c>
      <c r="C10" s="40">
        <v>0</v>
      </c>
      <c r="D10" s="40">
        <v>106</v>
      </c>
      <c r="E10" s="40">
        <v>0</v>
      </c>
    </row>
    <row r="32" spans="7:7" x14ac:dyDescent="0.25">
      <c r="G32" t="s">
        <v>57</v>
      </c>
    </row>
  </sheetData>
  <mergeCells count="3">
    <mergeCell ref="B1:G1"/>
    <mergeCell ref="B2:G2"/>
    <mergeCell ref="A5:A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J30"/>
  <sheetViews>
    <sheetView topLeftCell="A7" workbookViewId="0">
      <selection activeCell="J26" sqref="J25:J26"/>
    </sheetView>
  </sheetViews>
  <sheetFormatPr baseColWidth="10" defaultRowHeight="15" x14ac:dyDescent="0.25"/>
  <sheetData>
    <row r="1" spans="1:10" ht="25.5" x14ac:dyDescent="0.25">
      <c r="A1" s="1" t="s">
        <v>5</v>
      </c>
      <c r="B1" s="214" t="s">
        <v>6</v>
      </c>
      <c r="C1" s="214"/>
      <c r="D1" s="214"/>
      <c r="E1" s="214"/>
      <c r="F1" s="214"/>
      <c r="G1" s="214"/>
      <c r="H1" s="1" t="s">
        <v>7</v>
      </c>
      <c r="I1" s="2" t="s">
        <v>9</v>
      </c>
      <c r="J1" s="2" t="s">
        <v>8</v>
      </c>
    </row>
    <row r="2" spans="1:10" x14ac:dyDescent="0.25">
      <c r="A2" s="5">
        <v>15</v>
      </c>
      <c r="B2" s="215" t="s">
        <v>35</v>
      </c>
      <c r="C2" s="216"/>
      <c r="D2" s="216"/>
      <c r="E2" s="216"/>
      <c r="F2" s="216"/>
      <c r="G2" s="217"/>
      <c r="H2" s="5"/>
      <c r="I2" s="5"/>
      <c r="J2" s="5">
        <v>310</v>
      </c>
    </row>
    <row r="4" spans="1:10" ht="22.5" x14ac:dyDescent="0.25">
      <c r="A4" s="4" t="s">
        <v>0</v>
      </c>
      <c r="B4" s="4" t="s">
        <v>1</v>
      </c>
      <c r="C4" s="4" t="s">
        <v>2</v>
      </c>
      <c r="D4" s="4" t="s">
        <v>3</v>
      </c>
      <c r="E4" s="4" t="s">
        <v>4</v>
      </c>
      <c r="F4" s="3"/>
    </row>
    <row r="5" spans="1:10" x14ac:dyDescent="0.25">
      <c r="A5" s="232" t="s">
        <v>56</v>
      </c>
      <c r="B5" s="14">
        <v>41640</v>
      </c>
      <c r="C5" s="7">
        <v>0</v>
      </c>
      <c r="D5" s="7">
        <v>0</v>
      </c>
      <c r="E5" s="26">
        <v>0</v>
      </c>
    </row>
    <row r="6" spans="1:10" x14ac:dyDescent="0.25">
      <c r="A6" s="233"/>
      <c r="B6" s="14">
        <v>41671</v>
      </c>
      <c r="C6" s="7">
        <v>0</v>
      </c>
      <c r="D6" s="7">
        <v>0</v>
      </c>
      <c r="E6" s="26">
        <v>0</v>
      </c>
    </row>
    <row r="7" spans="1:10" x14ac:dyDescent="0.25">
      <c r="A7" s="233"/>
      <c r="B7" s="14">
        <v>41699</v>
      </c>
      <c r="C7" s="7">
        <v>0</v>
      </c>
      <c r="D7" s="7">
        <v>0</v>
      </c>
      <c r="E7" s="26">
        <v>0</v>
      </c>
    </row>
    <row r="8" spans="1:10" x14ac:dyDescent="0.25">
      <c r="A8" s="234"/>
      <c r="B8" s="7" t="s">
        <v>33</v>
      </c>
      <c r="C8" s="7">
        <v>0</v>
      </c>
      <c r="D8" s="7">
        <v>0</v>
      </c>
      <c r="E8" s="26">
        <v>0</v>
      </c>
    </row>
    <row r="9" spans="1:10" x14ac:dyDescent="0.25">
      <c r="A9" s="8" t="s">
        <v>48</v>
      </c>
      <c r="B9" s="16">
        <v>41730</v>
      </c>
      <c r="C9" s="31">
        <v>0</v>
      </c>
      <c r="D9" s="32">
        <v>113800000</v>
      </c>
      <c r="E9" s="7">
        <v>0</v>
      </c>
    </row>
    <row r="10" spans="1:10" ht="15" customHeight="1" x14ac:dyDescent="0.25">
      <c r="A10" s="9" t="s">
        <v>50</v>
      </c>
      <c r="B10" s="14" t="s">
        <v>33</v>
      </c>
      <c r="C10" s="7">
        <v>0</v>
      </c>
      <c r="D10" s="7">
        <v>1568</v>
      </c>
      <c r="E10" s="7">
        <v>0</v>
      </c>
    </row>
    <row r="30" spans="8:8" x14ac:dyDescent="0.25">
      <c r="H30" t="s">
        <v>57</v>
      </c>
    </row>
  </sheetData>
  <mergeCells count="3">
    <mergeCell ref="B1:G1"/>
    <mergeCell ref="B2:G2"/>
    <mergeCell ref="A5:A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A1:J28"/>
  <sheetViews>
    <sheetView workbookViewId="0">
      <selection activeCell="L23" sqref="L23"/>
    </sheetView>
  </sheetViews>
  <sheetFormatPr baseColWidth="10" defaultRowHeight="15" x14ac:dyDescent="0.25"/>
  <sheetData>
    <row r="1" spans="1:10" ht="25.5" x14ac:dyDescent="0.25">
      <c r="A1" s="1" t="s">
        <v>5</v>
      </c>
      <c r="B1" s="214" t="s">
        <v>6</v>
      </c>
      <c r="C1" s="214"/>
      <c r="D1" s="214"/>
      <c r="E1" s="214"/>
      <c r="F1" s="214"/>
      <c r="G1" s="214"/>
      <c r="H1" s="1" t="s">
        <v>7</v>
      </c>
      <c r="I1" s="2" t="s">
        <v>9</v>
      </c>
      <c r="J1" s="2" t="s">
        <v>8</v>
      </c>
    </row>
    <row r="2" spans="1:10" x14ac:dyDescent="0.25">
      <c r="A2" s="5">
        <v>16</v>
      </c>
      <c r="B2" s="215" t="s">
        <v>36</v>
      </c>
      <c r="C2" s="216"/>
      <c r="D2" s="216"/>
      <c r="E2" s="216"/>
      <c r="F2" s="216"/>
      <c r="G2" s="217"/>
      <c r="H2" s="5"/>
      <c r="I2" s="5"/>
      <c r="J2" s="5">
        <v>16</v>
      </c>
    </row>
    <row r="4" spans="1:10" ht="22.5" x14ac:dyDescent="0.25">
      <c r="A4" s="4" t="s">
        <v>0</v>
      </c>
      <c r="B4" s="4" t="s">
        <v>1</v>
      </c>
      <c r="C4" s="4" t="s">
        <v>2</v>
      </c>
      <c r="D4" s="4" t="s">
        <v>3</v>
      </c>
      <c r="E4" s="4" t="s">
        <v>4</v>
      </c>
      <c r="F4" s="3"/>
    </row>
    <row r="5" spans="1:10" x14ac:dyDescent="0.25">
      <c r="A5" s="8" t="s">
        <v>48</v>
      </c>
      <c r="B5" s="16">
        <v>41730</v>
      </c>
      <c r="C5" s="31">
        <v>0</v>
      </c>
      <c r="D5" s="32">
        <v>7</v>
      </c>
      <c r="E5" s="7">
        <v>0</v>
      </c>
    </row>
    <row r="6" spans="1:10" ht="15" customHeight="1" x14ac:dyDescent="0.25">
      <c r="A6" s="9" t="s">
        <v>50</v>
      </c>
      <c r="B6" s="14" t="s">
        <v>33</v>
      </c>
      <c r="C6" s="7">
        <v>0</v>
      </c>
      <c r="D6" s="7">
        <v>25</v>
      </c>
      <c r="E6" s="7">
        <v>0</v>
      </c>
    </row>
    <row r="28" spans="8:8" x14ac:dyDescent="0.25">
      <c r="H28" t="s">
        <v>57</v>
      </c>
    </row>
  </sheetData>
  <mergeCells count="2">
    <mergeCell ref="B1:G1"/>
    <mergeCell ref="B2:G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G27"/>
  <sheetViews>
    <sheetView topLeftCell="A7" workbookViewId="0">
      <selection activeCell="H5" sqref="H5"/>
    </sheetView>
  </sheetViews>
  <sheetFormatPr baseColWidth="10" defaultRowHeight="12.75" x14ac:dyDescent="0.2"/>
  <cols>
    <col min="1" max="1" width="25.140625" style="175" bestFit="1" customWidth="1"/>
    <col min="2" max="2" width="26" style="175" customWidth="1"/>
    <col min="3" max="3" width="29.140625" style="175" bestFit="1" customWidth="1"/>
    <col min="4" max="4" width="26.85546875" style="175" bestFit="1" customWidth="1"/>
    <col min="5" max="5" width="15.28515625" style="175" bestFit="1" customWidth="1"/>
    <col min="6" max="254" width="11.42578125" style="175"/>
    <col min="255" max="255" width="25.140625" style="175" bestFit="1" customWidth="1"/>
    <col min="256" max="256" width="26" style="175" customWidth="1"/>
    <col min="257" max="257" width="29.140625" style="175" bestFit="1" customWidth="1"/>
    <col min="258" max="258" width="26.85546875" style="175" bestFit="1" customWidth="1"/>
    <col min="259" max="259" width="28" style="175" bestFit="1" customWidth="1"/>
    <col min="260" max="260" width="34.28515625" style="175" bestFit="1" customWidth="1"/>
    <col min="261" max="261" width="15.28515625" style="175" bestFit="1" customWidth="1"/>
    <col min="262" max="510" width="11.42578125" style="175"/>
    <col min="511" max="511" width="25.140625" style="175" bestFit="1" customWidth="1"/>
    <col min="512" max="512" width="26" style="175" customWidth="1"/>
    <col min="513" max="513" width="29.140625" style="175" bestFit="1" customWidth="1"/>
    <col min="514" max="514" width="26.85546875" style="175" bestFit="1" customWidth="1"/>
    <col min="515" max="515" width="28" style="175" bestFit="1" customWidth="1"/>
    <col min="516" max="516" width="34.28515625" style="175" bestFit="1" customWidth="1"/>
    <col min="517" max="517" width="15.28515625" style="175" bestFit="1" customWidth="1"/>
    <col min="518" max="766" width="11.42578125" style="175"/>
    <col min="767" max="767" width="25.140625" style="175" bestFit="1" customWidth="1"/>
    <col min="768" max="768" width="26" style="175" customWidth="1"/>
    <col min="769" max="769" width="29.140625" style="175" bestFit="1" customWidth="1"/>
    <col min="770" max="770" width="26.85546875" style="175" bestFit="1" customWidth="1"/>
    <col min="771" max="771" width="28" style="175" bestFit="1" customWidth="1"/>
    <col min="772" max="772" width="34.28515625" style="175" bestFit="1" customWidth="1"/>
    <col min="773" max="773" width="15.28515625" style="175" bestFit="1" customWidth="1"/>
    <col min="774" max="1022" width="11.42578125" style="175"/>
    <col min="1023" max="1023" width="25.140625" style="175" bestFit="1" customWidth="1"/>
    <col min="1024" max="1024" width="26" style="175" customWidth="1"/>
    <col min="1025" max="1025" width="29.140625" style="175" bestFit="1" customWidth="1"/>
    <col min="1026" max="1026" width="26.85546875" style="175" bestFit="1" customWidth="1"/>
    <col min="1027" max="1027" width="28" style="175" bestFit="1" customWidth="1"/>
    <col min="1028" max="1028" width="34.28515625" style="175" bestFit="1" customWidth="1"/>
    <col min="1029" max="1029" width="15.28515625" style="175" bestFit="1" customWidth="1"/>
    <col min="1030" max="1278" width="11.42578125" style="175"/>
    <col min="1279" max="1279" width="25.140625" style="175" bestFit="1" customWidth="1"/>
    <col min="1280" max="1280" width="26" style="175" customWidth="1"/>
    <col min="1281" max="1281" width="29.140625" style="175" bestFit="1" customWidth="1"/>
    <col min="1282" max="1282" width="26.85546875" style="175" bestFit="1" customWidth="1"/>
    <col min="1283" max="1283" width="28" style="175" bestFit="1" customWidth="1"/>
    <col min="1284" max="1284" width="34.28515625" style="175" bestFit="1" customWidth="1"/>
    <col min="1285" max="1285" width="15.28515625" style="175" bestFit="1" customWidth="1"/>
    <col min="1286" max="1534" width="11.42578125" style="175"/>
    <col min="1535" max="1535" width="25.140625" style="175" bestFit="1" customWidth="1"/>
    <col min="1536" max="1536" width="26" style="175" customWidth="1"/>
    <col min="1537" max="1537" width="29.140625" style="175" bestFit="1" customWidth="1"/>
    <col min="1538" max="1538" width="26.85546875" style="175" bestFit="1" customWidth="1"/>
    <col min="1539" max="1539" width="28" style="175" bestFit="1" customWidth="1"/>
    <col min="1540" max="1540" width="34.28515625" style="175" bestFit="1" customWidth="1"/>
    <col min="1541" max="1541" width="15.28515625" style="175" bestFit="1" customWidth="1"/>
    <col min="1542" max="1790" width="11.42578125" style="175"/>
    <col min="1791" max="1791" width="25.140625" style="175" bestFit="1" customWidth="1"/>
    <col min="1792" max="1792" width="26" style="175" customWidth="1"/>
    <col min="1793" max="1793" width="29.140625" style="175" bestFit="1" customWidth="1"/>
    <col min="1794" max="1794" width="26.85546875" style="175" bestFit="1" customWidth="1"/>
    <col min="1795" max="1795" width="28" style="175" bestFit="1" customWidth="1"/>
    <col min="1796" max="1796" width="34.28515625" style="175" bestFit="1" customWidth="1"/>
    <col min="1797" max="1797" width="15.28515625" style="175" bestFit="1" customWidth="1"/>
    <col min="1798" max="2046" width="11.42578125" style="175"/>
    <col min="2047" max="2047" width="25.140625" style="175" bestFit="1" customWidth="1"/>
    <col min="2048" max="2048" width="26" style="175" customWidth="1"/>
    <col min="2049" max="2049" width="29.140625" style="175" bestFit="1" customWidth="1"/>
    <col min="2050" max="2050" width="26.85546875" style="175" bestFit="1" customWidth="1"/>
    <col min="2051" max="2051" width="28" style="175" bestFit="1" customWidth="1"/>
    <col min="2052" max="2052" width="34.28515625" style="175" bestFit="1" customWidth="1"/>
    <col min="2053" max="2053" width="15.28515625" style="175" bestFit="1" customWidth="1"/>
    <col min="2054" max="2302" width="11.42578125" style="175"/>
    <col min="2303" max="2303" width="25.140625" style="175" bestFit="1" customWidth="1"/>
    <col min="2304" max="2304" width="26" style="175" customWidth="1"/>
    <col min="2305" max="2305" width="29.140625" style="175" bestFit="1" customWidth="1"/>
    <col min="2306" max="2306" width="26.85546875" style="175" bestFit="1" customWidth="1"/>
    <col min="2307" max="2307" width="28" style="175" bestFit="1" customWidth="1"/>
    <col min="2308" max="2308" width="34.28515625" style="175" bestFit="1" customWidth="1"/>
    <col min="2309" max="2309" width="15.28515625" style="175" bestFit="1" customWidth="1"/>
    <col min="2310" max="2558" width="11.42578125" style="175"/>
    <col min="2559" max="2559" width="25.140625" style="175" bestFit="1" customWidth="1"/>
    <col min="2560" max="2560" width="26" style="175" customWidth="1"/>
    <col min="2561" max="2561" width="29.140625" style="175" bestFit="1" customWidth="1"/>
    <col min="2562" max="2562" width="26.85546875" style="175" bestFit="1" customWidth="1"/>
    <col min="2563" max="2563" width="28" style="175" bestFit="1" customWidth="1"/>
    <col min="2564" max="2564" width="34.28515625" style="175" bestFit="1" customWidth="1"/>
    <col min="2565" max="2565" width="15.28515625" style="175" bestFit="1" customWidth="1"/>
    <col min="2566" max="2814" width="11.42578125" style="175"/>
    <col min="2815" max="2815" width="25.140625" style="175" bestFit="1" customWidth="1"/>
    <col min="2816" max="2816" width="26" style="175" customWidth="1"/>
    <col min="2817" max="2817" width="29.140625" style="175" bestFit="1" customWidth="1"/>
    <col min="2818" max="2818" width="26.85546875" style="175" bestFit="1" customWidth="1"/>
    <col min="2819" max="2819" width="28" style="175" bestFit="1" customWidth="1"/>
    <col min="2820" max="2820" width="34.28515625" style="175" bestFit="1" customWidth="1"/>
    <col min="2821" max="2821" width="15.28515625" style="175" bestFit="1" customWidth="1"/>
    <col min="2822" max="3070" width="11.42578125" style="175"/>
    <col min="3071" max="3071" width="25.140625" style="175" bestFit="1" customWidth="1"/>
    <col min="3072" max="3072" width="26" style="175" customWidth="1"/>
    <col min="3073" max="3073" width="29.140625" style="175" bestFit="1" customWidth="1"/>
    <col min="3074" max="3074" width="26.85546875" style="175" bestFit="1" customWidth="1"/>
    <col min="3075" max="3075" width="28" style="175" bestFit="1" customWidth="1"/>
    <col min="3076" max="3076" width="34.28515625" style="175" bestFit="1" customWidth="1"/>
    <col min="3077" max="3077" width="15.28515625" style="175" bestFit="1" customWidth="1"/>
    <col min="3078" max="3326" width="11.42578125" style="175"/>
    <col min="3327" max="3327" width="25.140625" style="175" bestFit="1" customWidth="1"/>
    <col min="3328" max="3328" width="26" style="175" customWidth="1"/>
    <col min="3329" max="3329" width="29.140625" style="175" bestFit="1" customWidth="1"/>
    <col min="3330" max="3330" width="26.85546875" style="175" bestFit="1" customWidth="1"/>
    <col min="3331" max="3331" width="28" style="175" bestFit="1" customWidth="1"/>
    <col min="3332" max="3332" width="34.28515625" style="175" bestFit="1" customWidth="1"/>
    <col min="3333" max="3333" width="15.28515625" style="175" bestFit="1" customWidth="1"/>
    <col min="3334" max="3582" width="11.42578125" style="175"/>
    <col min="3583" max="3583" width="25.140625" style="175" bestFit="1" customWidth="1"/>
    <col min="3584" max="3584" width="26" style="175" customWidth="1"/>
    <col min="3585" max="3585" width="29.140625" style="175" bestFit="1" customWidth="1"/>
    <col min="3586" max="3586" width="26.85546875" style="175" bestFit="1" customWidth="1"/>
    <col min="3587" max="3587" width="28" style="175" bestFit="1" customWidth="1"/>
    <col min="3588" max="3588" width="34.28515625" style="175" bestFit="1" customWidth="1"/>
    <col min="3589" max="3589" width="15.28515625" style="175" bestFit="1" customWidth="1"/>
    <col min="3590" max="3838" width="11.42578125" style="175"/>
    <col min="3839" max="3839" width="25.140625" style="175" bestFit="1" customWidth="1"/>
    <col min="3840" max="3840" width="26" style="175" customWidth="1"/>
    <col min="3841" max="3841" width="29.140625" style="175" bestFit="1" customWidth="1"/>
    <col min="3842" max="3842" width="26.85546875" style="175" bestFit="1" customWidth="1"/>
    <col min="3843" max="3843" width="28" style="175" bestFit="1" customWidth="1"/>
    <col min="3844" max="3844" width="34.28515625" style="175" bestFit="1" customWidth="1"/>
    <col min="3845" max="3845" width="15.28515625" style="175" bestFit="1" customWidth="1"/>
    <col min="3846" max="4094" width="11.42578125" style="175"/>
    <col min="4095" max="4095" width="25.140625" style="175" bestFit="1" customWidth="1"/>
    <col min="4096" max="4096" width="26" style="175" customWidth="1"/>
    <col min="4097" max="4097" width="29.140625" style="175" bestFit="1" customWidth="1"/>
    <col min="4098" max="4098" width="26.85546875" style="175" bestFit="1" customWidth="1"/>
    <col min="4099" max="4099" width="28" style="175" bestFit="1" customWidth="1"/>
    <col min="4100" max="4100" width="34.28515625" style="175" bestFit="1" customWidth="1"/>
    <col min="4101" max="4101" width="15.28515625" style="175" bestFit="1" customWidth="1"/>
    <col min="4102" max="4350" width="11.42578125" style="175"/>
    <col min="4351" max="4351" width="25.140625" style="175" bestFit="1" customWidth="1"/>
    <col min="4352" max="4352" width="26" style="175" customWidth="1"/>
    <col min="4353" max="4353" width="29.140625" style="175" bestFit="1" customWidth="1"/>
    <col min="4354" max="4354" width="26.85546875" style="175" bestFit="1" customWidth="1"/>
    <col min="4355" max="4355" width="28" style="175" bestFit="1" customWidth="1"/>
    <col min="4356" max="4356" width="34.28515625" style="175" bestFit="1" customWidth="1"/>
    <col min="4357" max="4357" width="15.28515625" style="175" bestFit="1" customWidth="1"/>
    <col min="4358" max="4606" width="11.42578125" style="175"/>
    <col min="4607" max="4607" width="25.140625" style="175" bestFit="1" customWidth="1"/>
    <col min="4608" max="4608" width="26" style="175" customWidth="1"/>
    <col min="4609" max="4609" width="29.140625" style="175" bestFit="1" customWidth="1"/>
    <col min="4610" max="4610" width="26.85546875" style="175" bestFit="1" customWidth="1"/>
    <col min="4611" max="4611" width="28" style="175" bestFit="1" customWidth="1"/>
    <col min="4612" max="4612" width="34.28515625" style="175" bestFit="1" customWidth="1"/>
    <col min="4613" max="4613" width="15.28515625" style="175" bestFit="1" customWidth="1"/>
    <col min="4614" max="4862" width="11.42578125" style="175"/>
    <col min="4863" max="4863" width="25.140625" style="175" bestFit="1" customWidth="1"/>
    <col min="4864" max="4864" width="26" style="175" customWidth="1"/>
    <col min="4865" max="4865" width="29.140625" style="175" bestFit="1" customWidth="1"/>
    <col min="4866" max="4866" width="26.85546875" style="175" bestFit="1" customWidth="1"/>
    <col min="4867" max="4867" width="28" style="175" bestFit="1" customWidth="1"/>
    <col min="4868" max="4868" width="34.28515625" style="175" bestFit="1" customWidth="1"/>
    <col min="4869" max="4869" width="15.28515625" style="175" bestFit="1" customWidth="1"/>
    <col min="4870" max="5118" width="11.42578125" style="175"/>
    <col min="5119" max="5119" width="25.140625" style="175" bestFit="1" customWidth="1"/>
    <col min="5120" max="5120" width="26" style="175" customWidth="1"/>
    <col min="5121" max="5121" width="29.140625" style="175" bestFit="1" customWidth="1"/>
    <col min="5122" max="5122" width="26.85546875" style="175" bestFit="1" customWidth="1"/>
    <col min="5123" max="5123" width="28" style="175" bestFit="1" customWidth="1"/>
    <col min="5124" max="5124" width="34.28515625" style="175" bestFit="1" customWidth="1"/>
    <col min="5125" max="5125" width="15.28515625" style="175" bestFit="1" customWidth="1"/>
    <col min="5126" max="5374" width="11.42578125" style="175"/>
    <col min="5375" max="5375" width="25.140625" style="175" bestFit="1" customWidth="1"/>
    <col min="5376" max="5376" width="26" style="175" customWidth="1"/>
    <col min="5377" max="5377" width="29.140625" style="175" bestFit="1" customWidth="1"/>
    <col min="5378" max="5378" width="26.85546875" style="175" bestFit="1" customWidth="1"/>
    <col min="5379" max="5379" width="28" style="175" bestFit="1" customWidth="1"/>
    <col min="5380" max="5380" width="34.28515625" style="175" bestFit="1" customWidth="1"/>
    <col min="5381" max="5381" width="15.28515625" style="175" bestFit="1" customWidth="1"/>
    <col min="5382" max="5630" width="11.42578125" style="175"/>
    <col min="5631" max="5631" width="25.140625" style="175" bestFit="1" customWidth="1"/>
    <col min="5632" max="5632" width="26" style="175" customWidth="1"/>
    <col min="5633" max="5633" width="29.140625" style="175" bestFit="1" customWidth="1"/>
    <col min="5634" max="5634" width="26.85546875" style="175" bestFit="1" customWidth="1"/>
    <col min="5635" max="5635" width="28" style="175" bestFit="1" customWidth="1"/>
    <col min="5636" max="5636" width="34.28515625" style="175" bestFit="1" customWidth="1"/>
    <col min="5637" max="5637" width="15.28515625" style="175" bestFit="1" customWidth="1"/>
    <col min="5638" max="5886" width="11.42578125" style="175"/>
    <col min="5887" max="5887" width="25.140625" style="175" bestFit="1" customWidth="1"/>
    <col min="5888" max="5888" width="26" style="175" customWidth="1"/>
    <col min="5889" max="5889" width="29.140625" style="175" bestFit="1" customWidth="1"/>
    <col min="5890" max="5890" width="26.85546875" style="175" bestFit="1" customWidth="1"/>
    <col min="5891" max="5891" width="28" style="175" bestFit="1" customWidth="1"/>
    <col min="5892" max="5892" width="34.28515625" style="175" bestFit="1" customWidth="1"/>
    <col min="5893" max="5893" width="15.28515625" style="175" bestFit="1" customWidth="1"/>
    <col min="5894" max="6142" width="11.42578125" style="175"/>
    <col min="6143" max="6143" width="25.140625" style="175" bestFit="1" customWidth="1"/>
    <col min="6144" max="6144" width="26" style="175" customWidth="1"/>
    <col min="6145" max="6145" width="29.140625" style="175" bestFit="1" customWidth="1"/>
    <col min="6146" max="6146" width="26.85546875" style="175" bestFit="1" customWidth="1"/>
    <col min="6147" max="6147" width="28" style="175" bestFit="1" customWidth="1"/>
    <col min="6148" max="6148" width="34.28515625" style="175" bestFit="1" customWidth="1"/>
    <col min="6149" max="6149" width="15.28515625" style="175" bestFit="1" customWidth="1"/>
    <col min="6150" max="6398" width="11.42578125" style="175"/>
    <col min="6399" max="6399" width="25.140625" style="175" bestFit="1" customWidth="1"/>
    <col min="6400" max="6400" width="26" style="175" customWidth="1"/>
    <col min="6401" max="6401" width="29.140625" style="175" bestFit="1" customWidth="1"/>
    <col min="6402" max="6402" width="26.85546875" style="175" bestFit="1" customWidth="1"/>
    <col min="6403" max="6403" width="28" style="175" bestFit="1" customWidth="1"/>
    <col min="6404" max="6404" width="34.28515625" style="175" bestFit="1" customWidth="1"/>
    <col min="6405" max="6405" width="15.28515625" style="175" bestFit="1" customWidth="1"/>
    <col min="6406" max="6654" width="11.42578125" style="175"/>
    <col min="6655" max="6655" width="25.140625" style="175" bestFit="1" customWidth="1"/>
    <col min="6656" max="6656" width="26" style="175" customWidth="1"/>
    <col min="6657" max="6657" width="29.140625" style="175" bestFit="1" customWidth="1"/>
    <col min="6658" max="6658" width="26.85546875" style="175" bestFit="1" customWidth="1"/>
    <col min="6659" max="6659" width="28" style="175" bestFit="1" customWidth="1"/>
    <col min="6660" max="6660" width="34.28515625" style="175" bestFit="1" customWidth="1"/>
    <col min="6661" max="6661" width="15.28515625" style="175" bestFit="1" customWidth="1"/>
    <col min="6662" max="6910" width="11.42578125" style="175"/>
    <col min="6911" max="6911" width="25.140625" style="175" bestFit="1" customWidth="1"/>
    <col min="6912" max="6912" width="26" style="175" customWidth="1"/>
    <col min="6913" max="6913" width="29.140625" style="175" bestFit="1" customWidth="1"/>
    <col min="6914" max="6914" width="26.85546875" style="175" bestFit="1" customWidth="1"/>
    <col min="6915" max="6915" width="28" style="175" bestFit="1" customWidth="1"/>
    <col min="6916" max="6916" width="34.28515625" style="175" bestFit="1" customWidth="1"/>
    <col min="6917" max="6917" width="15.28515625" style="175" bestFit="1" customWidth="1"/>
    <col min="6918" max="7166" width="11.42578125" style="175"/>
    <col min="7167" max="7167" width="25.140625" style="175" bestFit="1" customWidth="1"/>
    <col min="7168" max="7168" width="26" style="175" customWidth="1"/>
    <col min="7169" max="7169" width="29.140625" style="175" bestFit="1" customWidth="1"/>
    <col min="7170" max="7170" width="26.85546875" style="175" bestFit="1" customWidth="1"/>
    <col min="7171" max="7171" width="28" style="175" bestFit="1" customWidth="1"/>
    <col min="7172" max="7172" width="34.28515625" style="175" bestFit="1" customWidth="1"/>
    <col min="7173" max="7173" width="15.28515625" style="175" bestFit="1" customWidth="1"/>
    <col min="7174" max="7422" width="11.42578125" style="175"/>
    <col min="7423" max="7423" width="25.140625" style="175" bestFit="1" customWidth="1"/>
    <col min="7424" max="7424" width="26" style="175" customWidth="1"/>
    <col min="7425" max="7425" width="29.140625" style="175" bestFit="1" customWidth="1"/>
    <col min="7426" max="7426" width="26.85546875" style="175" bestFit="1" customWidth="1"/>
    <col min="7427" max="7427" width="28" style="175" bestFit="1" customWidth="1"/>
    <col min="7428" max="7428" width="34.28515625" style="175" bestFit="1" customWidth="1"/>
    <col min="7429" max="7429" width="15.28515625" style="175" bestFit="1" customWidth="1"/>
    <col min="7430" max="7678" width="11.42578125" style="175"/>
    <col min="7679" max="7679" width="25.140625" style="175" bestFit="1" customWidth="1"/>
    <col min="7680" max="7680" width="26" style="175" customWidth="1"/>
    <col min="7681" max="7681" width="29.140625" style="175" bestFit="1" customWidth="1"/>
    <col min="7682" max="7682" width="26.85546875" style="175" bestFit="1" customWidth="1"/>
    <col min="7683" max="7683" width="28" style="175" bestFit="1" customWidth="1"/>
    <col min="7684" max="7684" width="34.28515625" style="175" bestFit="1" customWidth="1"/>
    <col min="7685" max="7685" width="15.28515625" style="175" bestFit="1" customWidth="1"/>
    <col min="7686" max="7934" width="11.42578125" style="175"/>
    <col min="7935" max="7935" width="25.140625" style="175" bestFit="1" customWidth="1"/>
    <col min="7936" max="7936" width="26" style="175" customWidth="1"/>
    <col min="7937" max="7937" width="29.140625" style="175" bestFit="1" customWidth="1"/>
    <col min="7938" max="7938" width="26.85546875" style="175" bestFit="1" customWidth="1"/>
    <col min="7939" max="7939" width="28" style="175" bestFit="1" customWidth="1"/>
    <col min="7940" max="7940" width="34.28515625" style="175" bestFit="1" customWidth="1"/>
    <col min="7941" max="7941" width="15.28515625" style="175" bestFit="1" customWidth="1"/>
    <col min="7942" max="8190" width="11.42578125" style="175"/>
    <col min="8191" max="8191" width="25.140625" style="175" bestFit="1" customWidth="1"/>
    <col min="8192" max="8192" width="26" style="175" customWidth="1"/>
    <col min="8193" max="8193" width="29.140625" style="175" bestFit="1" customWidth="1"/>
    <col min="8194" max="8194" width="26.85546875" style="175" bestFit="1" customWidth="1"/>
    <col min="8195" max="8195" width="28" style="175" bestFit="1" customWidth="1"/>
    <col min="8196" max="8196" width="34.28515625" style="175" bestFit="1" customWidth="1"/>
    <col min="8197" max="8197" width="15.28515625" style="175" bestFit="1" customWidth="1"/>
    <col min="8198" max="8446" width="11.42578125" style="175"/>
    <col min="8447" max="8447" width="25.140625" style="175" bestFit="1" customWidth="1"/>
    <col min="8448" max="8448" width="26" style="175" customWidth="1"/>
    <col min="8449" max="8449" width="29.140625" style="175" bestFit="1" customWidth="1"/>
    <col min="8450" max="8450" width="26.85546875" style="175" bestFit="1" customWidth="1"/>
    <col min="8451" max="8451" width="28" style="175" bestFit="1" customWidth="1"/>
    <col min="8452" max="8452" width="34.28515625" style="175" bestFit="1" customWidth="1"/>
    <col min="8453" max="8453" width="15.28515625" style="175" bestFit="1" customWidth="1"/>
    <col min="8454" max="8702" width="11.42578125" style="175"/>
    <col min="8703" max="8703" width="25.140625" style="175" bestFit="1" customWidth="1"/>
    <col min="8704" max="8704" width="26" style="175" customWidth="1"/>
    <col min="8705" max="8705" width="29.140625" style="175" bestFit="1" customWidth="1"/>
    <col min="8706" max="8706" width="26.85546875" style="175" bestFit="1" customWidth="1"/>
    <col min="8707" max="8707" width="28" style="175" bestFit="1" customWidth="1"/>
    <col min="8708" max="8708" width="34.28515625" style="175" bestFit="1" customWidth="1"/>
    <col min="8709" max="8709" width="15.28515625" style="175" bestFit="1" customWidth="1"/>
    <col min="8710" max="8958" width="11.42578125" style="175"/>
    <col min="8959" max="8959" width="25.140625" style="175" bestFit="1" customWidth="1"/>
    <col min="8960" max="8960" width="26" style="175" customWidth="1"/>
    <col min="8961" max="8961" width="29.140625" style="175" bestFit="1" customWidth="1"/>
    <col min="8962" max="8962" width="26.85546875" style="175" bestFit="1" customWidth="1"/>
    <col min="8963" max="8963" width="28" style="175" bestFit="1" customWidth="1"/>
    <col min="8964" max="8964" width="34.28515625" style="175" bestFit="1" customWidth="1"/>
    <col min="8965" max="8965" width="15.28515625" style="175" bestFit="1" customWidth="1"/>
    <col min="8966" max="9214" width="11.42578125" style="175"/>
    <col min="9215" max="9215" width="25.140625" style="175" bestFit="1" customWidth="1"/>
    <col min="9216" max="9216" width="26" style="175" customWidth="1"/>
    <col min="9217" max="9217" width="29.140625" style="175" bestFit="1" customWidth="1"/>
    <col min="9218" max="9218" width="26.85546875" style="175" bestFit="1" customWidth="1"/>
    <col min="9219" max="9219" width="28" style="175" bestFit="1" customWidth="1"/>
    <col min="9220" max="9220" width="34.28515625" style="175" bestFit="1" customWidth="1"/>
    <col min="9221" max="9221" width="15.28515625" style="175" bestFit="1" customWidth="1"/>
    <col min="9222" max="9470" width="11.42578125" style="175"/>
    <col min="9471" max="9471" width="25.140625" style="175" bestFit="1" customWidth="1"/>
    <col min="9472" max="9472" width="26" style="175" customWidth="1"/>
    <col min="9473" max="9473" width="29.140625" style="175" bestFit="1" customWidth="1"/>
    <col min="9474" max="9474" width="26.85546875" style="175" bestFit="1" customWidth="1"/>
    <col min="9475" max="9475" width="28" style="175" bestFit="1" customWidth="1"/>
    <col min="9476" max="9476" width="34.28515625" style="175" bestFit="1" customWidth="1"/>
    <col min="9477" max="9477" width="15.28515625" style="175" bestFit="1" customWidth="1"/>
    <col min="9478" max="9726" width="11.42578125" style="175"/>
    <col min="9727" max="9727" width="25.140625" style="175" bestFit="1" customWidth="1"/>
    <col min="9728" max="9728" width="26" style="175" customWidth="1"/>
    <col min="9729" max="9729" width="29.140625" style="175" bestFit="1" customWidth="1"/>
    <col min="9730" max="9730" width="26.85546875" style="175" bestFit="1" customWidth="1"/>
    <col min="9731" max="9731" width="28" style="175" bestFit="1" customWidth="1"/>
    <col min="9732" max="9732" width="34.28515625" style="175" bestFit="1" customWidth="1"/>
    <col min="9733" max="9733" width="15.28515625" style="175" bestFit="1" customWidth="1"/>
    <col min="9734" max="9982" width="11.42578125" style="175"/>
    <col min="9983" max="9983" width="25.140625" style="175" bestFit="1" customWidth="1"/>
    <col min="9984" max="9984" width="26" style="175" customWidth="1"/>
    <col min="9985" max="9985" width="29.140625" style="175" bestFit="1" customWidth="1"/>
    <col min="9986" max="9986" width="26.85546875" style="175" bestFit="1" customWidth="1"/>
    <col min="9987" max="9987" width="28" style="175" bestFit="1" customWidth="1"/>
    <col min="9988" max="9988" width="34.28515625" style="175" bestFit="1" customWidth="1"/>
    <col min="9989" max="9989" width="15.28515625" style="175" bestFit="1" customWidth="1"/>
    <col min="9990" max="10238" width="11.42578125" style="175"/>
    <col min="10239" max="10239" width="25.140625" style="175" bestFit="1" customWidth="1"/>
    <col min="10240" max="10240" width="26" style="175" customWidth="1"/>
    <col min="10241" max="10241" width="29.140625" style="175" bestFit="1" customWidth="1"/>
    <col min="10242" max="10242" width="26.85546875" style="175" bestFit="1" customWidth="1"/>
    <col min="10243" max="10243" width="28" style="175" bestFit="1" customWidth="1"/>
    <col min="10244" max="10244" width="34.28515625" style="175" bestFit="1" customWidth="1"/>
    <col min="10245" max="10245" width="15.28515625" style="175" bestFit="1" customWidth="1"/>
    <col min="10246" max="10494" width="11.42578125" style="175"/>
    <col min="10495" max="10495" width="25.140625" style="175" bestFit="1" customWidth="1"/>
    <col min="10496" max="10496" width="26" style="175" customWidth="1"/>
    <col min="10497" max="10497" width="29.140625" style="175" bestFit="1" customWidth="1"/>
    <col min="10498" max="10498" width="26.85546875" style="175" bestFit="1" customWidth="1"/>
    <col min="10499" max="10499" width="28" style="175" bestFit="1" customWidth="1"/>
    <col min="10500" max="10500" width="34.28515625" style="175" bestFit="1" customWidth="1"/>
    <col min="10501" max="10501" width="15.28515625" style="175" bestFit="1" customWidth="1"/>
    <col min="10502" max="10750" width="11.42578125" style="175"/>
    <col min="10751" max="10751" width="25.140625" style="175" bestFit="1" customWidth="1"/>
    <col min="10752" max="10752" width="26" style="175" customWidth="1"/>
    <col min="10753" max="10753" width="29.140625" style="175" bestFit="1" customWidth="1"/>
    <col min="10754" max="10754" width="26.85546875" style="175" bestFit="1" customWidth="1"/>
    <col min="10755" max="10755" width="28" style="175" bestFit="1" customWidth="1"/>
    <col min="10756" max="10756" width="34.28515625" style="175" bestFit="1" customWidth="1"/>
    <col min="10757" max="10757" width="15.28515625" style="175" bestFit="1" customWidth="1"/>
    <col min="10758" max="11006" width="11.42578125" style="175"/>
    <col min="11007" max="11007" width="25.140625" style="175" bestFit="1" customWidth="1"/>
    <col min="11008" max="11008" width="26" style="175" customWidth="1"/>
    <col min="11009" max="11009" width="29.140625" style="175" bestFit="1" customWidth="1"/>
    <col min="11010" max="11010" width="26.85546875" style="175" bestFit="1" customWidth="1"/>
    <col min="11011" max="11011" width="28" style="175" bestFit="1" customWidth="1"/>
    <col min="11012" max="11012" width="34.28515625" style="175" bestFit="1" customWidth="1"/>
    <col min="11013" max="11013" width="15.28515625" style="175" bestFit="1" customWidth="1"/>
    <col min="11014" max="11262" width="11.42578125" style="175"/>
    <col min="11263" max="11263" width="25.140625" style="175" bestFit="1" customWidth="1"/>
    <col min="11264" max="11264" width="26" style="175" customWidth="1"/>
    <col min="11265" max="11265" width="29.140625" style="175" bestFit="1" customWidth="1"/>
    <col min="11266" max="11266" width="26.85546875" style="175" bestFit="1" customWidth="1"/>
    <col min="11267" max="11267" width="28" style="175" bestFit="1" customWidth="1"/>
    <col min="11268" max="11268" width="34.28515625" style="175" bestFit="1" customWidth="1"/>
    <col min="11269" max="11269" width="15.28515625" style="175" bestFit="1" customWidth="1"/>
    <col min="11270" max="11518" width="11.42578125" style="175"/>
    <col min="11519" max="11519" width="25.140625" style="175" bestFit="1" customWidth="1"/>
    <col min="11520" max="11520" width="26" style="175" customWidth="1"/>
    <col min="11521" max="11521" width="29.140625" style="175" bestFit="1" customWidth="1"/>
    <col min="11522" max="11522" width="26.85546875" style="175" bestFit="1" customWidth="1"/>
    <col min="11523" max="11523" width="28" style="175" bestFit="1" customWidth="1"/>
    <col min="11524" max="11524" width="34.28515625" style="175" bestFit="1" customWidth="1"/>
    <col min="11525" max="11525" width="15.28515625" style="175" bestFit="1" customWidth="1"/>
    <col min="11526" max="11774" width="11.42578125" style="175"/>
    <col min="11775" max="11775" width="25.140625" style="175" bestFit="1" customWidth="1"/>
    <col min="11776" max="11776" width="26" style="175" customWidth="1"/>
    <col min="11777" max="11777" width="29.140625" style="175" bestFit="1" customWidth="1"/>
    <col min="11778" max="11778" width="26.85546875" style="175" bestFit="1" customWidth="1"/>
    <col min="11779" max="11779" width="28" style="175" bestFit="1" customWidth="1"/>
    <col min="11780" max="11780" width="34.28515625" style="175" bestFit="1" customWidth="1"/>
    <col min="11781" max="11781" width="15.28515625" style="175" bestFit="1" customWidth="1"/>
    <col min="11782" max="12030" width="11.42578125" style="175"/>
    <col min="12031" max="12031" width="25.140625" style="175" bestFit="1" customWidth="1"/>
    <col min="12032" max="12032" width="26" style="175" customWidth="1"/>
    <col min="12033" max="12033" width="29.140625" style="175" bestFit="1" customWidth="1"/>
    <col min="12034" max="12034" width="26.85546875" style="175" bestFit="1" customWidth="1"/>
    <col min="12035" max="12035" width="28" style="175" bestFit="1" customWidth="1"/>
    <col min="12036" max="12036" width="34.28515625" style="175" bestFit="1" customWidth="1"/>
    <col min="12037" max="12037" width="15.28515625" style="175" bestFit="1" customWidth="1"/>
    <col min="12038" max="12286" width="11.42578125" style="175"/>
    <col min="12287" max="12287" width="25.140625" style="175" bestFit="1" customWidth="1"/>
    <col min="12288" max="12288" width="26" style="175" customWidth="1"/>
    <col min="12289" max="12289" width="29.140625" style="175" bestFit="1" customWidth="1"/>
    <col min="12290" max="12290" width="26.85546875" style="175" bestFit="1" customWidth="1"/>
    <col min="12291" max="12291" width="28" style="175" bestFit="1" customWidth="1"/>
    <col min="12292" max="12292" width="34.28515625" style="175" bestFit="1" customWidth="1"/>
    <col min="12293" max="12293" width="15.28515625" style="175" bestFit="1" customWidth="1"/>
    <col min="12294" max="12542" width="11.42578125" style="175"/>
    <col min="12543" max="12543" width="25.140625" style="175" bestFit="1" customWidth="1"/>
    <col min="12544" max="12544" width="26" style="175" customWidth="1"/>
    <col min="12545" max="12545" width="29.140625" style="175" bestFit="1" customWidth="1"/>
    <col min="12546" max="12546" width="26.85546875" style="175" bestFit="1" customWidth="1"/>
    <col min="12547" max="12547" width="28" style="175" bestFit="1" customWidth="1"/>
    <col min="12548" max="12548" width="34.28515625" style="175" bestFit="1" customWidth="1"/>
    <col min="12549" max="12549" width="15.28515625" style="175" bestFit="1" customWidth="1"/>
    <col min="12550" max="12798" width="11.42578125" style="175"/>
    <col min="12799" max="12799" width="25.140625" style="175" bestFit="1" customWidth="1"/>
    <col min="12800" max="12800" width="26" style="175" customWidth="1"/>
    <col min="12801" max="12801" width="29.140625" style="175" bestFit="1" customWidth="1"/>
    <col min="12802" max="12802" width="26.85546875" style="175" bestFit="1" customWidth="1"/>
    <col min="12803" max="12803" width="28" style="175" bestFit="1" customWidth="1"/>
    <col min="12804" max="12804" width="34.28515625" style="175" bestFit="1" customWidth="1"/>
    <col min="12805" max="12805" width="15.28515625" style="175" bestFit="1" customWidth="1"/>
    <col min="12806" max="13054" width="11.42578125" style="175"/>
    <col min="13055" max="13055" width="25.140625" style="175" bestFit="1" customWidth="1"/>
    <col min="13056" max="13056" width="26" style="175" customWidth="1"/>
    <col min="13057" max="13057" width="29.140625" style="175" bestFit="1" customWidth="1"/>
    <col min="13058" max="13058" width="26.85546875" style="175" bestFit="1" customWidth="1"/>
    <col min="13059" max="13059" width="28" style="175" bestFit="1" customWidth="1"/>
    <col min="13060" max="13060" width="34.28515625" style="175" bestFit="1" customWidth="1"/>
    <col min="13061" max="13061" width="15.28515625" style="175" bestFit="1" customWidth="1"/>
    <col min="13062" max="13310" width="11.42578125" style="175"/>
    <col min="13311" max="13311" width="25.140625" style="175" bestFit="1" customWidth="1"/>
    <col min="13312" max="13312" width="26" style="175" customWidth="1"/>
    <col min="13313" max="13313" width="29.140625" style="175" bestFit="1" customWidth="1"/>
    <col min="13314" max="13314" width="26.85546875" style="175" bestFit="1" customWidth="1"/>
    <col min="13315" max="13315" width="28" style="175" bestFit="1" customWidth="1"/>
    <col min="13316" max="13316" width="34.28515625" style="175" bestFit="1" customWidth="1"/>
    <col min="13317" max="13317" width="15.28515625" style="175" bestFit="1" customWidth="1"/>
    <col min="13318" max="13566" width="11.42578125" style="175"/>
    <col min="13567" max="13567" width="25.140625" style="175" bestFit="1" customWidth="1"/>
    <col min="13568" max="13568" width="26" style="175" customWidth="1"/>
    <col min="13569" max="13569" width="29.140625" style="175" bestFit="1" customWidth="1"/>
    <col min="13570" max="13570" width="26.85546875" style="175" bestFit="1" customWidth="1"/>
    <col min="13571" max="13571" width="28" style="175" bestFit="1" customWidth="1"/>
    <col min="13572" max="13572" width="34.28515625" style="175" bestFit="1" customWidth="1"/>
    <col min="13573" max="13573" width="15.28515625" style="175" bestFit="1" customWidth="1"/>
    <col min="13574" max="13822" width="11.42578125" style="175"/>
    <col min="13823" max="13823" width="25.140625" style="175" bestFit="1" customWidth="1"/>
    <col min="13824" max="13824" width="26" style="175" customWidth="1"/>
    <col min="13825" max="13825" width="29.140625" style="175" bestFit="1" customWidth="1"/>
    <col min="13826" max="13826" width="26.85546875" style="175" bestFit="1" customWidth="1"/>
    <col min="13827" max="13827" width="28" style="175" bestFit="1" customWidth="1"/>
    <col min="13828" max="13828" width="34.28515625" style="175" bestFit="1" customWidth="1"/>
    <col min="13829" max="13829" width="15.28515625" style="175" bestFit="1" customWidth="1"/>
    <col min="13830" max="14078" width="11.42578125" style="175"/>
    <col min="14079" max="14079" width="25.140625" style="175" bestFit="1" customWidth="1"/>
    <col min="14080" max="14080" width="26" style="175" customWidth="1"/>
    <col min="14081" max="14081" width="29.140625" style="175" bestFit="1" customWidth="1"/>
    <col min="14082" max="14082" width="26.85546875" style="175" bestFit="1" customWidth="1"/>
    <col min="14083" max="14083" width="28" style="175" bestFit="1" customWidth="1"/>
    <col min="14084" max="14084" width="34.28515625" style="175" bestFit="1" customWidth="1"/>
    <col min="14085" max="14085" width="15.28515625" style="175" bestFit="1" customWidth="1"/>
    <col min="14086" max="14334" width="11.42578125" style="175"/>
    <col min="14335" max="14335" width="25.140625" style="175" bestFit="1" customWidth="1"/>
    <col min="14336" max="14336" width="26" style="175" customWidth="1"/>
    <col min="14337" max="14337" width="29.140625" style="175" bestFit="1" customWidth="1"/>
    <col min="14338" max="14338" width="26.85546875" style="175" bestFit="1" customWidth="1"/>
    <col min="14339" max="14339" width="28" style="175" bestFit="1" customWidth="1"/>
    <col min="14340" max="14340" width="34.28515625" style="175" bestFit="1" customWidth="1"/>
    <col min="14341" max="14341" width="15.28515625" style="175" bestFit="1" customWidth="1"/>
    <col min="14342" max="14590" width="11.42578125" style="175"/>
    <col min="14591" max="14591" width="25.140625" style="175" bestFit="1" customWidth="1"/>
    <col min="14592" max="14592" width="26" style="175" customWidth="1"/>
    <col min="14593" max="14593" width="29.140625" style="175" bestFit="1" customWidth="1"/>
    <col min="14594" max="14594" width="26.85546875" style="175" bestFit="1" customWidth="1"/>
    <col min="14595" max="14595" width="28" style="175" bestFit="1" customWidth="1"/>
    <col min="14596" max="14596" width="34.28515625" style="175" bestFit="1" customWidth="1"/>
    <col min="14597" max="14597" width="15.28515625" style="175" bestFit="1" customWidth="1"/>
    <col min="14598" max="14846" width="11.42578125" style="175"/>
    <col min="14847" max="14847" width="25.140625" style="175" bestFit="1" customWidth="1"/>
    <col min="14848" max="14848" width="26" style="175" customWidth="1"/>
    <col min="14849" max="14849" width="29.140625" style="175" bestFit="1" customWidth="1"/>
    <col min="14850" max="14850" width="26.85546875" style="175" bestFit="1" customWidth="1"/>
    <col min="14851" max="14851" width="28" style="175" bestFit="1" customWidth="1"/>
    <col min="14852" max="14852" width="34.28515625" style="175" bestFit="1" customWidth="1"/>
    <col min="14853" max="14853" width="15.28515625" style="175" bestFit="1" customWidth="1"/>
    <col min="14854" max="15102" width="11.42578125" style="175"/>
    <col min="15103" max="15103" width="25.140625" style="175" bestFit="1" customWidth="1"/>
    <col min="15104" max="15104" width="26" style="175" customWidth="1"/>
    <col min="15105" max="15105" width="29.140625" style="175" bestFit="1" customWidth="1"/>
    <col min="15106" max="15106" width="26.85546875" style="175" bestFit="1" customWidth="1"/>
    <col min="15107" max="15107" width="28" style="175" bestFit="1" customWidth="1"/>
    <col min="15108" max="15108" width="34.28515625" style="175" bestFit="1" customWidth="1"/>
    <col min="15109" max="15109" width="15.28515625" style="175" bestFit="1" customWidth="1"/>
    <col min="15110" max="15358" width="11.42578125" style="175"/>
    <col min="15359" max="15359" width="25.140625" style="175" bestFit="1" customWidth="1"/>
    <col min="15360" max="15360" width="26" style="175" customWidth="1"/>
    <col min="15361" max="15361" width="29.140625" style="175" bestFit="1" customWidth="1"/>
    <col min="15362" max="15362" width="26.85546875" style="175" bestFit="1" customWidth="1"/>
    <col min="15363" max="15363" width="28" style="175" bestFit="1" customWidth="1"/>
    <col min="15364" max="15364" width="34.28515625" style="175" bestFit="1" customWidth="1"/>
    <col min="15365" max="15365" width="15.28515625" style="175" bestFit="1" customWidth="1"/>
    <col min="15366" max="15614" width="11.42578125" style="175"/>
    <col min="15615" max="15615" width="25.140625" style="175" bestFit="1" customWidth="1"/>
    <col min="15616" max="15616" width="26" style="175" customWidth="1"/>
    <col min="15617" max="15617" width="29.140625" style="175" bestFit="1" customWidth="1"/>
    <col min="15618" max="15618" width="26.85546875" style="175" bestFit="1" customWidth="1"/>
    <col min="15619" max="15619" width="28" style="175" bestFit="1" customWidth="1"/>
    <col min="15620" max="15620" width="34.28515625" style="175" bestFit="1" customWidth="1"/>
    <col min="15621" max="15621" width="15.28515625" style="175" bestFit="1" customWidth="1"/>
    <col min="15622" max="15870" width="11.42578125" style="175"/>
    <col min="15871" max="15871" width="25.140625" style="175" bestFit="1" customWidth="1"/>
    <col min="15872" max="15872" width="26" style="175" customWidth="1"/>
    <col min="15873" max="15873" width="29.140625" style="175" bestFit="1" customWidth="1"/>
    <col min="15874" max="15874" width="26.85546875" style="175" bestFit="1" customWidth="1"/>
    <col min="15875" max="15875" width="28" style="175" bestFit="1" customWidth="1"/>
    <col min="15876" max="15876" width="34.28515625" style="175" bestFit="1" customWidth="1"/>
    <col min="15877" max="15877" width="15.28515625" style="175" bestFit="1" customWidth="1"/>
    <col min="15878" max="16126" width="11.42578125" style="175"/>
    <col min="16127" max="16127" width="25.140625" style="175" bestFit="1" customWidth="1"/>
    <col min="16128" max="16128" width="26" style="175" customWidth="1"/>
    <col min="16129" max="16129" width="29.140625" style="175" bestFit="1" customWidth="1"/>
    <col min="16130" max="16130" width="26.85546875" style="175" bestFit="1" customWidth="1"/>
    <col min="16131" max="16131" width="28" style="175" bestFit="1" customWidth="1"/>
    <col min="16132" max="16132" width="34.28515625" style="175" bestFit="1" customWidth="1"/>
    <col min="16133" max="16133" width="15.28515625" style="175" bestFit="1" customWidth="1"/>
    <col min="16134" max="16384" width="11.42578125" style="175"/>
  </cols>
  <sheetData>
    <row r="1" spans="1:7" ht="35.25" customHeight="1" thickBot="1" x14ac:dyDescent="0.25">
      <c r="A1" s="238" t="s">
        <v>66</v>
      </c>
      <c r="B1" s="238"/>
      <c r="C1" s="238"/>
      <c r="D1" s="238"/>
      <c r="E1" s="239"/>
      <c r="G1" s="197" t="s">
        <v>73</v>
      </c>
    </row>
    <row r="2" spans="1:7" x14ac:dyDescent="0.2">
      <c r="A2" s="176" t="s">
        <v>67</v>
      </c>
      <c r="B2" s="177" t="s">
        <v>68</v>
      </c>
      <c r="C2" s="177" t="s">
        <v>69</v>
      </c>
      <c r="D2" s="177" t="s">
        <v>70</v>
      </c>
      <c r="E2" s="177" t="s">
        <v>71</v>
      </c>
    </row>
    <row r="3" spans="1:7" ht="38.25" customHeight="1" x14ac:dyDescent="0.2">
      <c r="A3" s="240">
        <v>3</v>
      </c>
      <c r="B3" s="241" t="s">
        <v>235</v>
      </c>
      <c r="C3" s="242" t="s">
        <v>236</v>
      </c>
      <c r="D3" s="243" t="s">
        <v>76</v>
      </c>
      <c r="E3" s="242" t="s">
        <v>237</v>
      </c>
    </row>
    <row r="4" spans="1:7" ht="71.25" customHeight="1" x14ac:dyDescent="0.2">
      <c r="A4" s="240"/>
      <c r="B4" s="241"/>
      <c r="C4" s="242"/>
      <c r="D4" s="243"/>
      <c r="E4" s="242"/>
    </row>
    <row r="5" spans="1:7" ht="161.25" customHeight="1" x14ac:dyDescent="0.2">
      <c r="A5" s="240">
        <v>6</v>
      </c>
      <c r="B5" s="241" t="s">
        <v>235</v>
      </c>
      <c r="C5" s="247" t="s">
        <v>77</v>
      </c>
      <c r="D5" s="249" t="s">
        <v>78</v>
      </c>
      <c r="E5" s="242" t="s">
        <v>237</v>
      </c>
    </row>
    <row r="6" spans="1:7" x14ac:dyDescent="0.2">
      <c r="A6" s="240"/>
      <c r="B6" s="241"/>
      <c r="C6" s="248"/>
      <c r="D6" s="250"/>
      <c r="E6" s="242"/>
    </row>
    <row r="8" spans="1:7" x14ac:dyDescent="0.2">
      <c r="A8" s="244" t="s">
        <v>238</v>
      </c>
      <c r="B8" s="245"/>
      <c r="C8" s="245"/>
      <c r="D8" s="245"/>
      <c r="E8" s="246"/>
    </row>
    <row r="9" spans="1:7" ht="146.25" x14ac:dyDescent="0.2">
      <c r="A9" s="178">
        <v>3</v>
      </c>
      <c r="B9" s="179" t="s">
        <v>239</v>
      </c>
      <c r="C9" s="180" t="s">
        <v>240</v>
      </c>
      <c r="D9" s="180" t="s">
        <v>241</v>
      </c>
      <c r="E9" s="180" t="s">
        <v>242</v>
      </c>
    </row>
    <row r="10" spans="1:7" ht="236.25" x14ac:dyDescent="0.2">
      <c r="A10" s="178">
        <v>8</v>
      </c>
      <c r="B10" s="179" t="s">
        <v>239</v>
      </c>
      <c r="C10" s="180" t="s">
        <v>243</v>
      </c>
      <c r="D10" s="180" t="s">
        <v>244</v>
      </c>
      <c r="E10" s="180" t="s">
        <v>245</v>
      </c>
    </row>
    <row r="12" spans="1:7" x14ac:dyDescent="0.2">
      <c r="A12" s="251" t="s">
        <v>74</v>
      </c>
      <c r="B12" s="251"/>
      <c r="C12" s="251"/>
      <c r="D12" s="251"/>
      <c r="E12" s="251"/>
    </row>
    <row r="13" spans="1:7" x14ac:dyDescent="0.2">
      <c r="A13" s="181" t="s">
        <v>67</v>
      </c>
      <c r="B13" s="177" t="s">
        <v>68</v>
      </c>
      <c r="C13" s="177" t="s">
        <v>69</v>
      </c>
      <c r="D13" s="177" t="s">
        <v>70</v>
      </c>
      <c r="E13" s="177" t="s">
        <v>71</v>
      </c>
    </row>
    <row r="14" spans="1:7" ht="104.25" customHeight="1" x14ac:dyDescent="0.2">
      <c r="A14" s="178">
        <v>13</v>
      </c>
      <c r="B14" s="179" t="s">
        <v>246</v>
      </c>
      <c r="C14" s="182"/>
      <c r="D14" s="196" t="s">
        <v>247</v>
      </c>
      <c r="E14" s="179" t="s">
        <v>248</v>
      </c>
    </row>
    <row r="16" spans="1:7" x14ac:dyDescent="0.2">
      <c r="A16" s="251" t="s">
        <v>249</v>
      </c>
      <c r="B16" s="251"/>
      <c r="C16" s="251"/>
      <c r="D16" s="251"/>
      <c r="E16" s="251"/>
    </row>
    <row r="17" spans="1:5" x14ac:dyDescent="0.2">
      <c r="A17" s="181" t="s">
        <v>67</v>
      </c>
      <c r="B17" s="177" t="s">
        <v>68</v>
      </c>
      <c r="C17" s="177" t="s">
        <v>69</v>
      </c>
      <c r="D17" s="177" t="s">
        <v>70</v>
      </c>
      <c r="E17" s="177" t="s">
        <v>71</v>
      </c>
    </row>
    <row r="18" spans="1:5" ht="63.75" x14ac:dyDescent="0.2">
      <c r="A18" s="178">
        <v>2</v>
      </c>
      <c r="B18" s="179" t="s">
        <v>250</v>
      </c>
      <c r="C18" s="196" t="s">
        <v>286</v>
      </c>
      <c r="D18" s="196" t="s">
        <v>251</v>
      </c>
      <c r="E18" s="183" t="s">
        <v>252</v>
      </c>
    </row>
    <row r="19" spans="1:5" ht="76.5" x14ac:dyDescent="0.2">
      <c r="A19" s="178">
        <v>5</v>
      </c>
      <c r="B19" s="179" t="s">
        <v>250</v>
      </c>
      <c r="C19" s="196" t="s">
        <v>287</v>
      </c>
      <c r="D19" s="196" t="s">
        <v>253</v>
      </c>
      <c r="E19" s="183" t="s">
        <v>252</v>
      </c>
    </row>
    <row r="21" spans="1:5" x14ac:dyDescent="0.2">
      <c r="A21" s="244" t="s">
        <v>254</v>
      </c>
      <c r="B21" s="245"/>
      <c r="C21" s="245"/>
      <c r="D21" s="245"/>
      <c r="E21" s="246"/>
    </row>
    <row r="22" spans="1:5" x14ac:dyDescent="0.2">
      <c r="A22" s="181" t="s">
        <v>67</v>
      </c>
      <c r="B22" s="177" t="s">
        <v>68</v>
      </c>
      <c r="C22" s="177" t="s">
        <v>69</v>
      </c>
      <c r="D22" s="177" t="s">
        <v>70</v>
      </c>
      <c r="E22" s="177" t="s">
        <v>71</v>
      </c>
    </row>
    <row r="23" spans="1:5" ht="153" x14ac:dyDescent="0.2">
      <c r="A23" s="178">
        <v>13</v>
      </c>
      <c r="B23" s="179" t="s">
        <v>255</v>
      </c>
      <c r="C23" s="196" t="s">
        <v>256</v>
      </c>
      <c r="D23" s="196" t="s">
        <v>257</v>
      </c>
      <c r="E23" s="183" t="s">
        <v>258</v>
      </c>
    </row>
    <row r="25" spans="1:5" x14ac:dyDescent="0.2">
      <c r="A25" s="244" t="s">
        <v>259</v>
      </c>
      <c r="B25" s="245"/>
      <c r="C25" s="245"/>
      <c r="D25" s="245"/>
      <c r="E25" s="246"/>
    </row>
    <row r="26" spans="1:5" x14ac:dyDescent="0.2">
      <c r="A26" s="181" t="s">
        <v>67</v>
      </c>
      <c r="B26" s="177" t="s">
        <v>68</v>
      </c>
      <c r="C26" s="177" t="s">
        <v>69</v>
      </c>
      <c r="D26" s="177" t="s">
        <v>70</v>
      </c>
      <c r="E26" s="177" t="s">
        <v>71</v>
      </c>
    </row>
    <row r="27" spans="1:5" ht="165.75" x14ac:dyDescent="0.2">
      <c r="A27" s="178">
        <v>1</v>
      </c>
      <c r="B27" s="179" t="s">
        <v>260</v>
      </c>
      <c r="C27" s="185" t="s">
        <v>261</v>
      </c>
      <c r="D27" s="185" t="s">
        <v>262</v>
      </c>
      <c r="E27" s="183" t="s">
        <v>263</v>
      </c>
    </row>
  </sheetData>
  <mergeCells count="16">
    <mergeCell ref="A25:E25"/>
    <mergeCell ref="A5:A6"/>
    <mergeCell ref="B5:B6"/>
    <mergeCell ref="C5:C6"/>
    <mergeCell ref="D5:D6"/>
    <mergeCell ref="E5:E6"/>
    <mergeCell ref="A8:E8"/>
    <mergeCell ref="A12:E12"/>
    <mergeCell ref="A16:E16"/>
    <mergeCell ref="A21:E21"/>
    <mergeCell ref="A1:E1"/>
    <mergeCell ref="A3:A4"/>
    <mergeCell ref="B3:B4"/>
    <mergeCell ref="C3:C4"/>
    <mergeCell ref="D3:D4"/>
    <mergeCell ref="E3:E4"/>
  </mergeCells>
  <hyperlinks>
    <hyperlink ref="G1" location="Indice!A1" display="INDICE" xr:uid="{00000000-0004-0000-1400-000000000000}"/>
  </hyperlinks>
  <pageMargins left="0.75" right="0.75" top="1" bottom="1"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CV162"/>
  <sheetViews>
    <sheetView showGridLines="0" tabSelected="1" topLeftCell="D7" zoomScale="60" zoomScaleNormal="60" workbookViewId="0"/>
  </sheetViews>
  <sheetFormatPr baseColWidth="10" defaultRowHeight="15" x14ac:dyDescent="0.25"/>
  <cols>
    <col min="1" max="1" width="30.7109375" customWidth="1"/>
    <col min="2" max="2" width="11.42578125" hidden="1" customWidth="1"/>
    <col min="3" max="3" width="47.85546875" customWidth="1"/>
    <col min="4" max="4" width="10.28515625" customWidth="1"/>
    <col min="5" max="5" width="28.85546875" customWidth="1"/>
    <col min="6" max="6" width="70.7109375" customWidth="1"/>
    <col min="7" max="7" width="26.7109375" customWidth="1"/>
    <col min="8" max="8" width="26.7109375" hidden="1" customWidth="1"/>
    <col min="9" max="9" width="16" hidden="1" customWidth="1"/>
    <col min="10" max="10" width="18.42578125" hidden="1" customWidth="1"/>
    <col min="11" max="11" width="34.28515625" hidden="1" customWidth="1"/>
    <col min="12" max="12" width="22.140625" hidden="1" customWidth="1"/>
    <col min="13" max="13" width="22.28515625" hidden="1" customWidth="1"/>
    <col min="14" max="14" width="26.7109375" customWidth="1"/>
    <col min="15" max="15" width="21.28515625" style="169" customWidth="1"/>
    <col min="16" max="17" width="22.7109375" style="169" customWidth="1"/>
    <col min="18" max="18" width="19.5703125" style="169" customWidth="1"/>
    <col min="19" max="19" width="17.42578125" style="169" customWidth="1"/>
    <col min="20" max="20" width="19.85546875" style="169" customWidth="1"/>
    <col min="21" max="21" width="8.140625" style="169" customWidth="1"/>
    <col min="22" max="22" width="41.28515625" customWidth="1"/>
    <col min="23" max="23" width="14" customWidth="1"/>
    <col min="24" max="24" width="28.85546875" customWidth="1"/>
    <col min="25" max="25" width="58.28515625" customWidth="1"/>
    <col min="26" max="26" width="28.42578125" customWidth="1"/>
    <col min="27" max="27" width="26.7109375" customWidth="1"/>
    <col min="28" max="28" width="16" customWidth="1"/>
    <col min="29" max="29" width="10.7109375" customWidth="1"/>
    <col min="30" max="30" width="25.7109375" customWidth="1"/>
    <col min="31" max="31" width="19.42578125" customWidth="1"/>
    <col min="32" max="33" width="18.5703125" customWidth="1"/>
    <col min="34" max="34" width="16.85546875" customWidth="1"/>
    <col min="35" max="35" width="31.42578125" customWidth="1"/>
    <col min="36" max="36" width="26.28515625" customWidth="1"/>
    <col min="37" max="37" width="11.85546875" customWidth="1"/>
    <col min="40" max="40" width="22.140625" customWidth="1"/>
  </cols>
  <sheetData>
    <row r="1" spans="1:100" ht="62.25" customHeight="1" x14ac:dyDescent="0.25">
      <c r="A1" s="188" t="s">
        <v>73</v>
      </c>
      <c r="C1" s="70"/>
      <c r="D1" s="70"/>
      <c r="E1" s="70"/>
      <c r="F1" s="70"/>
      <c r="G1" s="70"/>
      <c r="H1" s="70"/>
      <c r="I1" s="70"/>
      <c r="J1" s="70"/>
      <c r="K1" s="70"/>
      <c r="L1" s="70"/>
      <c r="M1" s="70"/>
      <c r="N1" s="70"/>
      <c r="O1" s="71"/>
      <c r="P1" s="71"/>
      <c r="Q1" s="71"/>
      <c r="R1" s="71"/>
      <c r="S1" s="71"/>
      <c r="T1" s="71"/>
      <c r="U1" s="71"/>
      <c r="V1" s="71"/>
      <c r="W1" s="70"/>
      <c r="X1" s="70"/>
      <c r="Y1" s="70"/>
      <c r="Z1" s="70"/>
      <c r="AA1" s="70"/>
      <c r="AB1" s="70"/>
      <c r="AC1" s="70"/>
      <c r="AD1" s="70"/>
      <c r="AE1" s="70"/>
      <c r="AF1" s="70"/>
      <c r="AG1" s="70"/>
      <c r="AH1" s="70"/>
      <c r="AI1" s="70"/>
      <c r="AJ1" s="70"/>
    </row>
    <row r="2" spans="1:100" s="72" customFormat="1" ht="123" customHeight="1" x14ac:dyDescent="0.25">
      <c r="A2" s="261" t="s">
        <v>305</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100" ht="45.75" customHeight="1" x14ac:dyDescent="0.25">
      <c r="A3" s="284" t="s">
        <v>80</v>
      </c>
      <c r="B3" s="285"/>
      <c r="C3" s="284" t="s">
        <v>81</v>
      </c>
      <c r="D3" s="288" t="s">
        <v>82</v>
      </c>
      <c r="E3" s="288" t="s">
        <v>83</v>
      </c>
      <c r="F3" s="290" t="s">
        <v>84</v>
      </c>
      <c r="G3" s="291"/>
      <c r="H3" s="291"/>
      <c r="I3" s="291"/>
      <c r="J3" s="291"/>
      <c r="K3" s="291"/>
      <c r="L3" s="291"/>
      <c r="M3" s="291"/>
      <c r="N3" s="291"/>
      <c r="O3" s="291"/>
      <c r="P3" s="291"/>
      <c r="Q3" s="292"/>
      <c r="R3" s="73"/>
      <c r="S3" s="73"/>
      <c r="T3" s="73"/>
      <c r="U3" s="74"/>
      <c r="V3" s="269" t="s">
        <v>85</v>
      </c>
      <c r="W3" s="269"/>
      <c r="X3" s="269"/>
      <c r="Y3" s="269"/>
      <c r="Z3" s="269"/>
      <c r="AA3" s="269"/>
      <c r="AB3" s="269"/>
      <c r="AC3" s="269"/>
      <c r="AD3" s="269"/>
      <c r="AE3" s="269"/>
      <c r="AF3" s="269"/>
      <c r="AG3" s="269"/>
      <c r="AH3" s="270" t="s">
        <v>268</v>
      </c>
      <c r="AI3" s="270"/>
      <c r="AJ3" s="271"/>
    </row>
    <row r="4" spans="1:100" ht="93.75" customHeight="1" x14ac:dyDescent="0.25">
      <c r="A4" s="286"/>
      <c r="B4" s="287"/>
      <c r="C4" s="286"/>
      <c r="D4" s="289"/>
      <c r="E4" s="289"/>
      <c r="F4" s="75" t="s">
        <v>86</v>
      </c>
      <c r="G4" s="75" t="s">
        <v>87</v>
      </c>
      <c r="H4" s="75" t="s">
        <v>88</v>
      </c>
      <c r="I4" s="75" t="s">
        <v>89</v>
      </c>
      <c r="J4" s="75" t="s">
        <v>90</v>
      </c>
      <c r="K4" s="75" t="s">
        <v>91</v>
      </c>
      <c r="L4" s="75" t="s">
        <v>92</v>
      </c>
      <c r="M4" s="75" t="s">
        <v>93</v>
      </c>
      <c r="N4" s="76" t="s">
        <v>94</v>
      </c>
      <c r="O4" s="75" t="s">
        <v>224</v>
      </c>
      <c r="P4" s="75" t="s">
        <v>225</v>
      </c>
      <c r="Q4" s="75" t="s">
        <v>226</v>
      </c>
      <c r="R4" s="75" t="s">
        <v>227</v>
      </c>
      <c r="S4" s="75" t="s">
        <v>228</v>
      </c>
      <c r="T4" s="75" t="s">
        <v>229</v>
      </c>
      <c r="U4" s="77"/>
      <c r="V4" s="78" t="s">
        <v>95</v>
      </c>
      <c r="W4" s="75" t="s">
        <v>82</v>
      </c>
      <c r="X4" s="75" t="s">
        <v>83</v>
      </c>
      <c r="Y4" s="75" t="s">
        <v>86</v>
      </c>
      <c r="Z4" s="75" t="s">
        <v>87</v>
      </c>
      <c r="AA4" s="75" t="s">
        <v>88</v>
      </c>
      <c r="AB4" s="75" t="s">
        <v>89</v>
      </c>
      <c r="AC4" s="75" t="s">
        <v>90</v>
      </c>
      <c r="AD4" s="75" t="s">
        <v>91</v>
      </c>
      <c r="AE4" s="75" t="s">
        <v>92</v>
      </c>
      <c r="AF4" s="75" t="s">
        <v>93</v>
      </c>
      <c r="AG4" s="76" t="s">
        <v>94</v>
      </c>
      <c r="AH4" s="79" t="s">
        <v>224</v>
      </c>
      <c r="AI4" s="79" t="s">
        <v>225</v>
      </c>
      <c r="AJ4" s="75" t="s">
        <v>226</v>
      </c>
    </row>
    <row r="5" spans="1:100" ht="123" customHeight="1" x14ac:dyDescent="0.25">
      <c r="A5" s="272" t="s">
        <v>96</v>
      </c>
      <c r="B5" s="273"/>
      <c r="C5" s="80" t="s">
        <v>97</v>
      </c>
      <c r="D5" s="81" t="s">
        <v>98</v>
      </c>
      <c r="E5" s="82" t="s">
        <v>99</v>
      </c>
      <c r="F5" s="83" t="s">
        <v>100</v>
      </c>
      <c r="G5" s="84" t="s">
        <v>101</v>
      </c>
      <c r="H5" s="84" t="s">
        <v>102</v>
      </c>
      <c r="I5" s="82" t="s">
        <v>103</v>
      </c>
      <c r="J5" s="82">
        <v>1</v>
      </c>
      <c r="K5" s="85" t="s">
        <v>104</v>
      </c>
      <c r="L5" s="82" t="s">
        <v>105</v>
      </c>
      <c r="M5" s="82" t="s">
        <v>106</v>
      </c>
      <c r="N5" s="82" t="s">
        <v>107</v>
      </c>
      <c r="O5" s="186">
        <v>20498</v>
      </c>
      <c r="P5" s="186">
        <v>8321</v>
      </c>
      <c r="Q5" s="99">
        <v>3</v>
      </c>
      <c r="R5" s="87"/>
      <c r="S5" s="87"/>
      <c r="T5" s="87"/>
      <c r="U5" s="88"/>
      <c r="V5" s="89" t="s">
        <v>108</v>
      </c>
      <c r="W5" s="81" t="s">
        <v>273</v>
      </c>
      <c r="X5" s="82" t="s">
        <v>99</v>
      </c>
      <c r="Y5" s="83" t="s">
        <v>109</v>
      </c>
      <c r="Z5" s="84" t="s">
        <v>101</v>
      </c>
      <c r="AA5" s="84" t="s">
        <v>110</v>
      </c>
      <c r="AB5" s="82" t="s">
        <v>103</v>
      </c>
      <c r="AC5" s="82">
        <v>1</v>
      </c>
      <c r="AD5" s="85" t="s">
        <v>111</v>
      </c>
      <c r="AE5" s="82" t="s">
        <v>105</v>
      </c>
      <c r="AF5" s="82" t="s">
        <v>106</v>
      </c>
      <c r="AG5" s="82" t="s">
        <v>112</v>
      </c>
      <c r="AH5" s="186">
        <v>44483</v>
      </c>
      <c r="AI5" s="186">
        <v>18397</v>
      </c>
      <c r="AJ5" s="187">
        <v>3</v>
      </c>
      <c r="AO5" s="90"/>
    </row>
    <row r="6" spans="1:100" s="100" customFormat="1" ht="87" customHeight="1" x14ac:dyDescent="0.25">
      <c r="A6" s="274"/>
      <c r="B6" s="275"/>
      <c r="C6" s="91" t="s">
        <v>113</v>
      </c>
      <c r="D6" s="86" t="s">
        <v>114</v>
      </c>
      <c r="E6" s="82" t="s">
        <v>99</v>
      </c>
      <c r="F6" s="92" t="s">
        <v>115</v>
      </c>
      <c r="G6" s="93" t="s">
        <v>116</v>
      </c>
      <c r="H6" s="94" t="s">
        <v>102</v>
      </c>
      <c r="I6" s="95" t="s">
        <v>103</v>
      </c>
      <c r="J6" s="95">
        <v>1</v>
      </c>
      <c r="K6" s="96" t="s">
        <v>104</v>
      </c>
      <c r="L6" s="95" t="s">
        <v>105</v>
      </c>
      <c r="M6" s="95" t="s">
        <v>106</v>
      </c>
      <c r="N6" s="95" t="s">
        <v>107</v>
      </c>
      <c r="O6" s="97"/>
      <c r="P6" s="97"/>
      <c r="Q6" s="97"/>
      <c r="R6" s="97"/>
      <c r="S6" s="97"/>
      <c r="T6" s="97"/>
      <c r="U6" s="98"/>
      <c r="V6" s="93" t="s">
        <v>117</v>
      </c>
      <c r="W6" s="86" t="s">
        <v>270</v>
      </c>
      <c r="X6" s="82" t="s">
        <v>99</v>
      </c>
      <c r="Y6" s="93" t="s">
        <v>118</v>
      </c>
      <c r="Z6" s="93" t="s">
        <v>119</v>
      </c>
      <c r="AA6" s="94" t="s">
        <v>110</v>
      </c>
      <c r="AB6" s="95" t="s">
        <v>103</v>
      </c>
      <c r="AC6" s="95">
        <v>1</v>
      </c>
      <c r="AD6" s="96" t="s">
        <v>120</v>
      </c>
      <c r="AE6" s="95" t="s">
        <v>105</v>
      </c>
      <c r="AF6" s="95" t="s">
        <v>106</v>
      </c>
      <c r="AG6" s="95" t="s">
        <v>112</v>
      </c>
      <c r="AH6" s="190">
        <v>55824</v>
      </c>
      <c r="AI6" s="190">
        <v>7533</v>
      </c>
      <c r="AJ6" s="190">
        <v>7</v>
      </c>
      <c r="AO6" s="101"/>
    </row>
    <row r="7" spans="1:100" s="100" customFormat="1" ht="76.5" customHeight="1" x14ac:dyDescent="0.25">
      <c r="A7" s="274"/>
      <c r="B7" s="275"/>
      <c r="C7" s="102" t="s">
        <v>121</v>
      </c>
      <c r="D7" s="86" t="s">
        <v>122</v>
      </c>
      <c r="E7" s="82" t="s">
        <v>99</v>
      </c>
      <c r="F7" s="103" t="s">
        <v>123</v>
      </c>
      <c r="G7" s="92" t="s">
        <v>124</v>
      </c>
      <c r="H7" s="94" t="s">
        <v>102</v>
      </c>
      <c r="I7" s="95" t="s">
        <v>125</v>
      </c>
      <c r="J7" s="86">
        <v>100</v>
      </c>
      <c r="K7" s="96" t="s">
        <v>104</v>
      </c>
      <c r="L7" s="95" t="s">
        <v>105</v>
      </c>
      <c r="M7" s="95" t="s">
        <v>106</v>
      </c>
      <c r="N7" s="95" t="s">
        <v>107</v>
      </c>
      <c r="O7" s="97"/>
      <c r="P7" s="97"/>
      <c r="Q7" s="97"/>
      <c r="R7" s="97"/>
      <c r="S7" s="97"/>
      <c r="T7" s="97"/>
      <c r="U7" s="98"/>
      <c r="V7" s="93" t="s">
        <v>126</v>
      </c>
      <c r="W7" s="86" t="s">
        <v>271</v>
      </c>
      <c r="X7" s="82" t="s">
        <v>99</v>
      </c>
      <c r="Y7" s="96" t="s">
        <v>272</v>
      </c>
      <c r="Z7" s="92" t="s">
        <v>127</v>
      </c>
      <c r="AA7" s="94" t="s">
        <v>128</v>
      </c>
      <c r="AB7" s="95" t="s">
        <v>129</v>
      </c>
      <c r="AC7" s="86" t="s">
        <v>130</v>
      </c>
      <c r="AD7" s="96" t="s">
        <v>131</v>
      </c>
      <c r="AE7" s="95" t="s">
        <v>105</v>
      </c>
      <c r="AF7" s="95" t="s">
        <v>106</v>
      </c>
      <c r="AG7" s="95" t="s">
        <v>112</v>
      </c>
      <c r="AH7" s="191">
        <v>0</v>
      </c>
      <c r="AI7" s="191">
        <v>1</v>
      </c>
      <c r="AJ7" s="191">
        <v>0</v>
      </c>
      <c r="AO7" s="101"/>
    </row>
    <row r="8" spans="1:100" s="100" customFormat="1" ht="96.75" customHeight="1" x14ac:dyDescent="0.25">
      <c r="A8" s="274"/>
      <c r="B8" s="275"/>
      <c r="C8" s="104" t="s">
        <v>132</v>
      </c>
      <c r="D8" s="86" t="s">
        <v>133</v>
      </c>
      <c r="E8" s="82" t="s">
        <v>99</v>
      </c>
      <c r="F8" s="92" t="s">
        <v>134</v>
      </c>
      <c r="G8" s="93" t="s">
        <v>135</v>
      </c>
      <c r="H8" s="94" t="s">
        <v>102</v>
      </c>
      <c r="I8" s="86" t="s">
        <v>136</v>
      </c>
      <c r="J8" s="86">
        <v>1</v>
      </c>
      <c r="K8" s="96" t="s">
        <v>111</v>
      </c>
      <c r="L8" s="95" t="s">
        <v>105</v>
      </c>
      <c r="M8" s="95" t="s">
        <v>106</v>
      </c>
      <c r="N8" s="95" t="s">
        <v>107</v>
      </c>
      <c r="O8" s="97"/>
      <c r="P8" s="97"/>
      <c r="Q8" s="97"/>
      <c r="R8" s="97"/>
      <c r="S8" s="97"/>
      <c r="T8" s="97"/>
      <c r="U8" s="98"/>
      <c r="V8" s="93" t="s">
        <v>137</v>
      </c>
      <c r="W8" s="86" t="s">
        <v>278</v>
      </c>
      <c r="X8" s="82" t="s">
        <v>99</v>
      </c>
      <c r="Y8" s="93" t="s">
        <v>138</v>
      </c>
      <c r="Z8" s="93" t="s">
        <v>139</v>
      </c>
      <c r="AA8" s="94" t="s">
        <v>140</v>
      </c>
      <c r="AB8" s="95" t="s">
        <v>141</v>
      </c>
      <c r="AC8" s="86">
        <v>100</v>
      </c>
      <c r="AD8" s="96" t="s">
        <v>142</v>
      </c>
      <c r="AE8" s="95" t="s">
        <v>105</v>
      </c>
      <c r="AF8" s="95" t="s">
        <v>106</v>
      </c>
      <c r="AG8" s="95" t="s">
        <v>112</v>
      </c>
      <c r="AH8" s="191">
        <v>524650</v>
      </c>
      <c r="AI8" s="191">
        <v>524650</v>
      </c>
      <c r="AJ8" s="191">
        <f>AH8/AI8*100</f>
        <v>100</v>
      </c>
      <c r="AO8" s="101"/>
    </row>
    <row r="9" spans="1:100" s="105" customFormat="1" ht="60" customHeight="1" x14ac:dyDescent="0.25">
      <c r="A9" s="274"/>
      <c r="B9" s="275"/>
      <c r="C9" s="104" t="s">
        <v>143</v>
      </c>
      <c r="D9" s="86" t="s">
        <v>144</v>
      </c>
      <c r="E9" s="82" t="s">
        <v>99</v>
      </c>
      <c r="F9" s="103" t="s">
        <v>145</v>
      </c>
      <c r="G9" s="96" t="s">
        <v>146</v>
      </c>
      <c r="H9" s="94" t="s">
        <v>102</v>
      </c>
      <c r="I9" s="95" t="s">
        <v>103</v>
      </c>
      <c r="J9" s="95">
        <v>1</v>
      </c>
      <c r="K9" s="96" t="s">
        <v>104</v>
      </c>
      <c r="L9" s="95" t="s">
        <v>105</v>
      </c>
      <c r="M9" s="95" t="s">
        <v>106</v>
      </c>
      <c r="N9" s="95" t="s">
        <v>107</v>
      </c>
      <c r="O9" s="97"/>
      <c r="P9" s="97"/>
      <c r="Q9" s="97"/>
      <c r="R9" s="97"/>
      <c r="S9" s="97"/>
      <c r="T9" s="97"/>
      <c r="U9" s="98"/>
      <c r="V9" s="93" t="s">
        <v>147</v>
      </c>
      <c r="W9" s="86" t="s">
        <v>279</v>
      </c>
      <c r="X9" s="82" t="s">
        <v>99</v>
      </c>
      <c r="Y9" s="96" t="s">
        <v>148</v>
      </c>
      <c r="Z9" s="96" t="s">
        <v>149</v>
      </c>
      <c r="AA9" s="94" t="s">
        <v>128</v>
      </c>
      <c r="AB9" s="95" t="s">
        <v>103</v>
      </c>
      <c r="AC9" s="95">
        <v>1</v>
      </c>
      <c r="AD9" s="96" t="s">
        <v>120</v>
      </c>
      <c r="AE9" s="95" t="s">
        <v>105</v>
      </c>
      <c r="AF9" s="95" t="s">
        <v>106</v>
      </c>
      <c r="AG9" s="95" t="s">
        <v>112</v>
      </c>
      <c r="AH9" s="191">
        <v>186863</v>
      </c>
      <c r="AI9" s="191">
        <v>17601</v>
      </c>
      <c r="AJ9" s="193">
        <f>AH9/AI9</f>
        <v>10.616612692460656</v>
      </c>
      <c r="AK9" s="100"/>
      <c r="AL9" s="100"/>
      <c r="AM9" s="100"/>
      <c r="AN9" s="100"/>
      <c r="AO9" s="101"/>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row>
    <row r="10" spans="1:100" s="105" customFormat="1" ht="60" x14ac:dyDescent="0.25">
      <c r="A10" s="274"/>
      <c r="B10" s="275"/>
      <c r="C10" s="104" t="s">
        <v>150</v>
      </c>
      <c r="D10" s="86" t="s">
        <v>151</v>
      </c>
      <c r="E10" s="82" t="s">
        <v>99</v>
      </c>
      <c r="F10" s="92" t="s">
        <v>152</v>
      </c>
      <c r="G10" s="106" t="s">
        <v>153</v>
      </c>
      <c r="H10" s="94" t="s">
        <v>102</v>
      </c>
      <c r="I10" s="95" t="s">
        <v>103</v>
      </c>
      <c r="J10" s="95">
        <v>1</v>
      </c>
      <c r="K10" s="96" t="s">
        <v>104</v>
      </c>
      <c r="L10" s="95" t="s">
        <v>105</v>
      </c>
      <c r="M10" s="95" t="s">
        <v>106</v>
      </c>
      <c r="N10" s="95" t="s">
        <v>107</v>
      </c>
      <c r="O10" s="186">
        <v>11575</v>
      </c>
      <c r="P10" s="186">
        <v>4550</v>
      </c>
      <c r="Q10" s="186">
        <v>3</v>
      </c>
      <c r="R10" s="97"/>
      <c r="S10" s="97"/>
      <c r="T10" s="97"/>
      <c r="U10" s="98"/>
      <c r="V10" s="93" t="s">
        <v>154</v>
      </c>
      <c r="W10" s="86" t="s">
        <v>280</v>
      </c>
      <c r="X10" s="82" t="s">
        <v>99</v>
      </c>
      <c r="Y10" s="93" t="s">
        <v>155</v>
      </c>
      <c r="Z10" s="106" t="s">
        <v>156</v>
      </c>
      <c r="AA10" s="94" t="s">
        <v>110</v>
      </c>
      <c r="AB10" s="95" t="s">
        <v>103</v>
      </c>
      <c r="AC10" s="95">
        <v>1</v>
      </c>
      <c r="AD10" s="96" t="s">
        <v>120</v>
      </c>
      <c r="AE10" s="95" t="s">
        <v>105</v>
      </c>
      <c r="AF10" s="95" t="s">
        <v>106</v>
      </c>
      <c r="AG10" s="95" t="s">
        <v>112</v>
      </c>
      <c r="AH10" s="186">
        <v>29713</v>
      </c>
      <c r="AI10" s="186">
        <v>9637</v>
      </c>
      <c r="AJ10" s="186">
        <v>3</v>
      </c>
      <c r="AK10" s="100"/>
      <c r="AL10" s="100"/>
      <c r="AM10" s="100"/>
      <c r="AN10" s="100"/>
      <c r="AO10" s="101"/>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row>
    <row r="11" spans="1:100" s="105" customFormat="1" ht="91.5" customHeight="1" x14ac:dyDescent="0.25">
      <c r="A11" s="274"/>
      <c r="B11" s="275"/>
      <c r="C11" s="104" t="s">
        <v>157</v>
      </c>
      <c r="D11" s="86" t="s">
        <v>158</v>
      </c>
      <c r="E11" s="82" t="s">
        <v>99</v>
      </c>
      <c r="F11" s="92" t="s">
        <v>159</v>
      </c>
      <c r="G11" s="96" t="s">
        <v>149</v>
      </c>
      <c r="H11" s="94" t="s">
        <v>102</v>
      </c>
      <c r="I11" s="95" t="s">
        <v>103</v>
      </c>
      <c r="J11" s="95">
        <v>1</v>
      </c>
      <c r="K11" s="96" t="s">
        <v>104</v>
      </c>
      <c r="L11" s="95" t="s">
        <v>105</v>
      </c>
      <c r="M11" s="95" t="s">
        <v>106</v>
      </c>
      <c r="N11" s="95" t="s">
        <v>107</v>
      </c>
      <c r="O11" s="97"/>
      <c r="P11" s="97"/>
      <c r="Q11" s="97"/>
      <c r="R11" s="97"/>
      <c r="S11" s="97"/>
      <c r="T11" s="97"/>
      <c r="U11" s="98"/>
      <c r="V11" s="93" t="s">
        <v>160</v>
      </c>
      <c r="W11" s="86" t="s">
        <v>274</v>
      </c>
      <c r="X11" s="82" t="s">
        <v>99</v>
      </c>
      <c r="Y11" s="93" t="s">
        <v>161</v>
      </c>
      <c r="Z11" s="96" t="s">
        <v>162</v>
      </c>
      <c r="AA11" s="94" t="s">
        <v>128</v>
      </c>
      <c r="AB11" s="95" t="s">
        <v>103</v>
      </c>
      <c r="AC11" s="95">
        <v>1</v>
      </c>
      <c r="AD11" s="96" t="s">
        <v>120</v>
      </c>
      <c r="AE11" s="95" t="s">
        <v>105</v>
      </c>
      <c r="AF11" s="95" t="s">
        <v>106</v>
      </c>
      <c r="AG11" s="95" t="s">
        <v>112</v>
      </c>
      <c r="AH11" s="190">
        <v>72325</v>
      </c>
      <c r="AI11" s="190">
        <v>85300</v>
      </c>
      <c r="AJ11" s="190">
        <v>1</v>
      </c>
      <c r="AK11" s="100"/>
      <c r="AL11" s="100"/>
      <c r="AM11" s="100"/>
      <c r="AN11" s="100"/>
      <c r="AO11" s="101"/>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row>
    <row r="12" spans="1:100" s="105" customFormat="1" ht="45" customHeight="1" x14ac:dyDescent="0.25">
      <c r="A12" s="276"/>
      <c r="B12" s="277"/>
      <c r="C12" s="278"/>
      <c r="D12" s="279"/>
      <c r="E12" s="279"/>
      <c r="F12" s="279"/>
      <c r="G12" s="279"/>
      <c r="H12" s="279"/>
      <c r="I12" s="279"/>
      <c r="J12" s="279"/>
      <c r="K12" s="279"/>
      <c r="L12" s="279"/>
      <c r="M12" s="279"/>
      <c r="N12" s="280"/>
      <c r="O12" s="97"/>
      <c r="P12" s="97"/>
      <c r="Q12" s="97"/>
      <c r="R12" s="97"/>
      <c r="S12" s="97"/>
      <c r="T12" s="97"/>
      <c r="U12" s="98"/>
      <c r="V12" s="93" t="s">
        <v>163</v>
      </c>
      <c r="W12" s="86" t="s">
        <v>275</v>
      </c>
      <c r="X12" s="82" t="s">
        <v>99</v>
      </c>
      <c r="Y12" s="92" t="s">
        <v>164</v>
      </c>
      <c r="Z12" s="96" t="s">
        <v>165</v>
      </c>
      <c r="AA12" s="94" t="s">
        <v>128</v>
      </c>
      <c r="AB12" s="95" t="s">
        <v>166</v>
      </c>
      <c r="AC12" s="95">
        <v>1</v>
      </c>
      <c r="AD12" s="96" t="s">
        <v>120</v>
      </c>
      <c r="AE12" s="95" t="s">
        <v>105</v>
      </c>
      <c r="AF12" s="95" t="s">
        <v>106</v>
      </c>
      <c r="AG12" s="95" t="s">
        <v>112</v>
      </c>
      <c r="AH12" s="190">
        <v>626</v>
      </c>
      <c r="AI12" s="190">
        <v>1252</v>
      </c>
      <c r="AJ12" s="190">
        <v>24</v>
      </c>
      <c r="AK12" s="107" t="s">
        <v>167</v>
      </c>
      <c r="AL12" s="100"/>
      <c r="AM12" s="100"/>
      <c r="AN12" s="100"/>
      <c r="AO12" s="101"/>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row>
    <row r="13" spans="1:100" ht="30" customHeight="1" x14ac:dyDescent="0.25">
      <c r="A13" s="281"/>
      <c r="B13" s="282"/>
      <c r="C13" s="282"/>
      <c r="D13" s="282"/>
      <c r="E13" s="282"/>
      <c r="F13" s="282"/>
      <c r="G13" s="282"/>
      <c r="H13" s="282"/>
      <c r="I13" s="282"/>
      <c r="J13" s="282"/>
      <c r="K13" s="282"/>
      <c r="L13" s="282"/>
      <c r="M13" s="282"/>
      <c r="N13" s="283"/>
      <c r="O13" s="108"/>
      <c r="P13" s="108"/>
      <c r="Q13" s="108"/>
      <c r="R13" s="108"/>
      <c r="S13" s="108"/>
      <c r="T13" s="108"/>
      <c r="U13" s="109"/>
      <c r="V13" s="108"/>
      <c r="W13" s="257"/>
      <c r="X13" s="258"/>
      <c r="Y13" s="258"/>
      <c r="Z13" s="258"/>
      <c r="AA13" s="258"/>
      <c r="AB13" s="258"/>
      <c r="AC13" s="258"/>
      <c r="AD13" s="258"/>
      <c r="AE13" s="258"/>
      <c r="AF13" s="258"/>
      <c r="AG13" s="259"/>
      <c r="AH13" s="76"/>
      <c r="AI13" s="76"/>
      <c r="AJ13" s="76"/>
      <c r="AK13" s="110"/>
      <c r="AL13" s="110"/>
      <c r="AM13" s="110"/>
      <c r="AN13" s="100"/>
      <c r="AO13" s="101"/>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row>
    <row r="14" spans="1:100" s="120" customFormat="1" ht="77.25" customHeight="1" x14ac:dyDescent="0.25">
      <c r="A14" s="252" t="s">
        <v>168</v>
      </c>
      <c r="B14" s="253"/>
      <c r="C14" s="111" t="s">
        <v>169</v>
      </c>
      <c r="D14" s="99" t="s">
        <v>170</v>
      </c>
      <c r="E14" s="112" t="s">
        <v>99</v>
      </c>
      <c r="F14" s="111" t="s">
        <v>171</v>
      </c>
      <c r="G14" s="111" t="s">
        <v>172</v>
      </c>
      <c r="H14" s="113" t="s">
        <v>102</v>
      </c>
      <c r="I14" s="114" t="s">
        <v>125</v>
      </c>
      <c r="J14" s="115">
        <v>100</v>
      </c>
      <c r="K14" s="111" t="s">
        <v>104</v>
      </c>
      <c r="L14" s="111" t="s">
        <v>105</v>
      </c>
      <c r="M14" s="111" t="s">
        <v>106</v>
      </c>
      <c r="N14" s="112" t="s">
        <v>107</v>
      </c>
      <c r="O14" s="116"/>
      <c r="P14" s="116"/>
      <c r="Q14" s="116"/>
      <c r="R14" s="116"/>
      <c r="S14" s="116"/>
      <c r="T14" s="116"/>
      <c r="U14" s="117"/>
      <c r="V14" s="96" t="s">
        <v>173</v>
      </c>
      <c r="W14" s="86" t="s">
        <v>281</v>
      </c>
      <c r="X14" s="95" t="s">
        <v>99</v>
      </c>
      <c r="Y14" s="92" t="s">
        <v>174</v>
      </c>
      <c r="Z14" s="96" t="s">
        <v>175</v>
      </c>
      <c r="AA14" s="94" t="s">
        <v>128</v>
      </c>
      <c r="AB14" s="95" t="s">
        <v>141</v>
      </c>
      <c r="AC14" s="86">
        <v>100</v>
      </c>
      <c r="AD14" s="118" t="s">
        <v>142</v>
      </c>
      <c r="AE14" s="95" t="s">
        <v>105</v>
      </c>
      <c r="AF14" s="95" t="s">
        <v>106</v>
      </c>
      <c r="AG14" s="95" t="s">
        <v>112</v>
      </c>
      <c r="AH14" s="190">
        <v>6</v>
      </c>
      <c r="AI14" s="190">
        <v>6</v>
      </c>
      <c r="AJ14" s="190">
        <v>1</v>
      </c>
      <c r="AK14" s="119"/>
      <c r="AL14" s="119"/>
      <c r="AM14" s="119"/>
      <c r="AN14" s="119"/>
      <c r="AO14" s="101"/>
      <c r="AP14" s="119"/>
      <c r="AQ14" s="119"/>
      <c r="AR14" s="119"/>
      <c r="AS14" s="119"/>
      <c r="AT14" s="119"/>
      <c r="AU14" s="119"/>
      <c r="AV14" s="119"/>
      <c r="AW14" s="119"/>
      <c r="AX14" s="119"/>
      <c r="AY14" s="119"/>
      <c r="AZ14" s="119"/>
      <c r="BA14" s="119"/>
      <c r="BB14" s="119"/>
    </row>
    <row r="15" spans="1:100" s="131" customFormat="1" ht="207.75" customHeight="1" x14ac:dyDescent="0.25">
      <c r="A15" s="254"/>
      <c r="B15" s="255"/>
      <c r="C15" s="93" t="s">
        <v>176</v>
      </c>
      <c r="D15" s="121" t="s">
        <v>177</v>
      </c>
      <c r="E15" s="93" t="s">
        <v>99</v>
      </c>
      <c r="F15" s="122" t="s">
        <v>269</v>
      </c>
      <c r="G15" s="93" t="s">
        <v>178</v>
      </c>
      <c r="H15" s="123" t="s">
        <v>102</v>
      </c>
      <c r="I15" s="124" t="s">
        <v>125</v>
      </c>
      <c r="J15" s="125">
        <v>100</v>
      </c>
      <c r="K15" s="93" t="s">
        <v>104</v>
      </c>
      <c r="L15" s="93" t="s">
        <v>105</v>
      </c>
      <c r="M15" s="93" t="s">
        <v>106</v>
      </c>
      <c r="N15" s="95" t="s">
        <v>107</v>
      </c>
      <c r="O15" s="213">
        <v>501</v>
      </c>
      <c r="P15" s="213">
        <v>568</v>
      </c>
      <c r="Q15" s="187">
        <v>90</v>
      </c>
      <c r="R15" s="126"/>
      <c r="S15" s="126"/>
      <c r="T15" s="126"/>
      <c r="U15" s="127"/>
      <c r="V15" s="93" t="s">
        <v>179</v>
      </c>
      <c r="W15" s="86" t="s">
        <v>282</v>
      </c>
      <c r="X15" s="93" t="s">
        <v>99</v>
      </c>
      <c r="Y15" s="93" t="s">
        <v>180</v>
      </c>
      <c r="Z15" s="93" t="s">
        <v>181</v>
      </c>
      <c r="AA15" s="123" t="s">
        <v>182</v>
      </c>
      <c r="AB15" s="93" t="s">
        <v>141</v>
      </c>
      <c r="AC15" s="121">
        <v>100</v>
      </c>
      <c r="AD15" s="128" t="s">
        <v>142</v>
      </c>
      <c r="AE15" s="93" t="s">
        <v>105</v>
      </c>
      <c r="AF15" s="93" t="s">
        <v>106</v>
      </c>
      <c r="AG15" s="93" t="s">
        <v>112</v>
      </c>
      <c r="AH15" s="190">
        <v>0</v>
      </c>
      <c r="AI15" s="190">
        <v>1</v>
      </c>
      <c r="AJ15" s="190">
        <v>0</v>
      </c>
      <c r="AK15" s="129"/>
      <c r="AL15" s="129"/>
      <c r="AM15" s="129"/>
      <c r="AN15" s="129"/>
      <c r="AO15" s="130"/>
      <c r="AP15" s="129"/>
      <c r="AQ15" s="129"/>
      <c r="AR15" s="129"/>
      <c r="AS15" s="129"/>
      <c r="AT15" s="129"/>
      <c r="AU15" s="129"/>
      <c r="AV15" s="129"/>
      <c r="AW15" s="129"/>
      <c r="AX15" s="129"/>
      <c r="AY15" s="129"/>
      <c r="AZ15" s="129"/>
      <c r="BA15" s="129"/>
      <c r="BB15" s="129"/>
    </row>
    <row r="16" spans="1:100" ht="39" customHeight="1" x14ac:dyDescent="0.25">
      <c r="A16" s="256"/>
      <c r="B16" s="256"/>
      <c r="C16" s="256"/>
      <c r="D16" s="256"/>
      <c r="E16" s="256"/>
      <c r="F16" s="256"/>
      <c r="G16" s="256"/>
      <c r="H16" s="256"/>
      <c r="I16" s="256"/>
      <c r="J16" s="256"/>
      <c r="K16" s="256"/>
      <c r="L16" s="256"/>
      <c r="M16" s="256"/>
      <c r="N16" s="256"/>
      <c r="O16" s="256"/>
      <c r="P16" s="256"/>
      <c r="Q16" s="256"/>
      <c r="R16" s="256"/>
      <c r="S16" s="256"/>
      <c r="T16" s="256"/>
      <c r="U16" s="256"/>
      <c r="V16" s="256"/>
      <c r="W16" s="108"/>
      <c r="X16" s="132"/>
      <c r="Y16" s="257"/>
      <c r="Z16" s="258"/>
      <c r="AA16" s="258"/>
      <c r="AB16" s="258"/>
      <c r="AC16" s="258"/>
      <c r="AD16" s="258"/>
      <c r="AE16" s="258"/>
      <c r="AF16" s="258"/>
      <c r="AG16" s="259"/>
      <c r="AH16" s="76"/>
      <c r="AI16" s="76"/>
      <c r="AJ16" s="76"/>
      <c r="AK16" s="133"/>
      <c r="AL16" s="133"/>
      <c r="AM16" s="133"/>
      <c r="AN16" s="100"/>
      <c r="AO16" s="101"/>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row>
    <row r="17" spans="1:100" ht="65.25" customHeight="1" x14ac:dyDescent="0.25">
      <c r="A17" s="260" t="s">
        <v>183</v>
      </c>
      <c r="B17" s="260"/>
      <c r="C17" s="134" t="s">
        <v>184</v>
      </c>
      <c r="D17" s="86" t="s">
        <v>185</v>
      </c>
      <c r="E17" s="82" t="s">
        <v>99</v>
      </c>
      <c r="F17" s="135" t="s">
        <v>186</v>
      </c>
      <c r="G17" s="85" t="s">
        <v>187</v>
      </c>
      <c r="H17" s="136" t="s">
        <v>188</v>
      </c>
      <c r="I17" s="136" t="s">
        <v>189</v>
      </c>
      <c r="J17" s="136">
        <v>1000</v>
      </c>
      <c r="K17" s="137" t="s">
        <v>190</v>
      </c>
      <c r="L17" s="85" t="s">
        <v>105</v>
      </c>
      <c r="M17" s="85" t="s">
        <v>106</v>
      </c>
      <c r="N17" s="82" t="s">
        <v>107</v>
      </c>
      <c r="O17" s="189"/>
      <c r="P17" s="189"/>
      <c r="Q17" s="189"/>
      <c r="R17" s="189"/>
      <c r="S17" s="189"/>
      <c r="T17" s="189"/>
      <c r="U17" s="138"/>
      <c r="V17" s="85" t="s">
        <v>191</v>
      </c>
      <c r="W17" s="86" t="s">
        <v>276</v>
      </c>
      <c r="X17" s="82" t="s">
        <v>99</v>
      </c>
      <c r="Y17" s="137" t="s">
        <v>192</v>
      </c>
      <c r="Z17" s="137" t="s">
        <v>193</v>
      </c>
      <c r="AA17" s="84" t="s">
        <v>182</v>
      </c>
      <c r="AB17" s="95" t="s">
        <v>194</v>
      </c>
      <c r="AC17" s="136">
        <v>1000</v>
      </c>
      <c r="AD17" s="137" t="s">
        <v>195</v>
      </c>
      <c r="AE17" s="82" t="s">
        <v>105</v>
      </c>
      <c r="AF17" s="82" t="s">
        <v>106</v>
      </c>
      <c r="AG17" s="82" t="s">
        <v>112</v>
      </c>
      <c r="AH17" s="192">
        <v>0</v>
      </c>
      <c r="AI17" s="192">
        <v>96</v>
      </c>
      <c r="AJ17" s="192">
        <v>0</v>
      </c>
      <c r="AK17" s="192">
        <v>0</v>
      </c>
      <c r="AL17" s="192">
        <v>2238</v>
      </c>
      <c r="AM17" s="192">
        <v>0</v>
      </c>
      <c r="AN17" s="192" t="s">
        <v>277</v>
      </c>
      <c r="AO17" s="101"/>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row>
    <row r="18" spans="1:100" ht="61.5" customHeight="1" x14ac:dyDescent="0.25">
      <c r="A18" s="260"/>
      <c r="B18" s="260"/>
      <c r="C18" s="139" t="s">
        <v>196</v>
      </c>
      <c r="D18" s="86" t="s">
        <v>197</v>
      </c>
      <c r="E18" s="82" t="s">
        <v>99</v>
      </c>
      <c r="F18" s="92" t="s">
        <v>198</v>
      </c>
      <c r="G18" s="137" t="s">
        <v>199</v>
      </c>
      <c r="H18" s="85" t="s">
        <v>125</v>
      </c>
      <c r="I18" s="81">
        <v>100</v>
      </c>
      <c r="J18" s="85" t="s">
        <v>104</v>
      </c>
      <c r="K18" s="137" t="s">
        <v>200</v>
      </c>
      <c r="L18" s="85" t="s">
        <v>201</v>
      </c>
      <c r="M18" s="85" t="s">
        <v>106</v>
      </c>
      <c r="N18" s="82" t="s">
        <v>107</v>
      </c>
      <c r="O18" s="189"/>
      <c r="P18" s="189"/>
      <c r="Q18" s="189"/>
      <c r="R18" s="189"/>
      <c r="S18" s="189"/>
      <c r="T18" s="189"/>
      <c r="U18" s="140"/>
      <c r="V18" s="85" t="s">
        <v>202</v>
      </c>
      <c r="W18" s="86" t="s">
        <v>283</v>
      </c>
      <c r="X18" s="82" t="s">
        <v>99</v>
      </c>
      <c r="Y18" s="96" t="s">
        <v>203</v>
      </c>
      <c r="Z18" s="134" t="s">
        <v>204</v>
      </c>
      <c r="AA18" s="84" t="s">
        <v>110</v>
      </c>
      <c r="AB18" s="81" t="s">
        <v>205</v>
      </c>
      <c r="AC18" s="85">
        <v>1000</v>
      </c>
      <c r="AD18" s="137" t="s">
        <v>190</v>
      </c>
      <c r="AE18" s="85" t="s">
        <v>201</v>
      </c>
      <c r="AF18" s="82" t="s">
        <v>106</v>
      </c>
      <c r="AG18" s="82" t="s">
        <v>112</v>
      </c>
      <c r="AH18" s="150">
        <v>0</v>
      </c>
      <c r="AI18" s="150">
        <v>11</v>
      </c>
      <c r="AJ18" s="150">
        <v>0</v>
      </c>
      <c r="AO18" s="90"/>
    </row>
    <row r="19" spans="1:100" ht="60" customHeight="1" x14ac:dyDescent="0.25">
      <c r="A19" s="260"/>
      <c r="B19" s="260"/>
      <c r="C19" s="134" t="s">
        <v>206</v>
      </c>
      <c r="D19" s="86" t="s">
        <v>207</v>
      </c>
      <c r="E19" s="82" t="s">
        <v>99</v>
      </c>
      <c r="F19" s="92" t="s">
        <v>208</v>
      </c>
      <c r="G19" s="137" t="s">
        <v>209</v>
      </c>
      <c r="H19" s="135" t="s">
        <v>210</v>
      </c>
      <c r="I19" s="85" t="s">
        <v>125</v>
      </c>
      <c r="J19" s="136">
        <v>100</v>
      </c>
      <c r="K19" s="85" t="s">
        <v>104</v>
      </c>
      <c r="L19" s="85" t="s">
        <v>201</v>
      </c>
      <c r="M19" s="85" t="s">
        <v>106</v>
      </c>
      <c r="N19" s="82" t="s">
        <v>107</v>
      </c>
      <c r="O19" s="112">
        <v>2</v>
      </c>
      <c r="P19" s="112">
        <v>2</v>
      </c>
      <c r="Q19" s="112">
        <v>2</v>
      </c>
      <c r="R19" s="189"/>
      <c r="S19" s="189"/>
      <c r="T19" s="189"/>
      <c r="U19" s="141"/>
      <c r="V19" s="142"/>
      <c r="W19" s="143"/>
      <c r="X19" s="143"/>
      <c r="Y19" s="144"/>
      <c r="Z19" s="145"/>
      <c r="AA19" s="146"/>
      <c r="AB19" s="147"/>
      <c r="AC19" s="148"/>
      <c r="AD19" s="147"/>
      <c r="AE19" s="147"/>
      <c r="AF19" s="147"/>
      <c r="AG19" s="147"/>
      <c r="AH19" s="149"/>
      <c r="AI19" s="149"/>
      <c r="AJ19" s="149"/>
    </row>
    <row r="20" spans="1:100" ht="15" customHeight="1" x14ac:dyDescent="0.25">
      <c r="A20" s="256"/>
      <c r="B20" s="256"/>
      <c r="C20" s="256"/>
      <c r="D20" s="256"/>
      <c r="E20" s="256"/>
      <c r="F20" s="256"/>
      <c r="G20" s="256"/>
      <c r="H20" s="256"/>
      <c r="I20" s="256"/>
      <c r="J20" s="256"/>
      <c r="K20" s="256"/>
      <c r="L20" s="256"/>
      <c r="M20" s="256"/>
      <c r="N20" s="256"/>
      <c r="O20" s="256"/>
      <c r="P20" s="256"/>
      <c r="Q20" s="256"/>
      <c r="R20" s="256"/>
      <c r="S20" s="256"/>
      <c r="T20" s="256"/>
      <c r="U20" s="256"/>
      <c r="V20" s="256"/>
      <c r="W20" s="150"/>
      <c r="X20" s="150"/>
      <c r="Y20" s="150"/>
      <c r="Z20" s="150"/>
      <c r="AA20" s="150"/>
      <c r="AB20" s="150"/>
      <c r="AC20" s="150"/>
      <c r="AD20" s="150"/>
      <c r="AE20" s="150"/>
      <c r="AF20" s="150"/>
      <c r="AG20" s="150"/>
      <c r="AH20" s="151"/>
      <c r="AI20" s="151"/>
      <c r="AJ20" s="151"/>
    </row>
    <row r="21" spans="1:100" ht="93.75" customHeight="1" x14ac:dyDescent="0.25">
      <c r="A21" s="260" t="s">
        <v>211</v>
      </c>
      <c r="B21" s="260"/>
      <c r="C21" s="262" t="s">
        <v>212</v>
      </c>
      <c r="D21" s="86" t="s">
        <v>213</v>
      </c>
      <c r="E21" s="82" t="s">
        <v>99</v>
      </c>
      <c r="F21" s="134" t="s">
        <v>214</v>
      </c>
      <c r="G21" s="135" t="s">
        <v>215</v>
      </c>
      <c r="H21" s="137" t="s">
        <v>216</v>
      </c>
      <c r="I21" s="85" t="s">
        <v>125</v>
      </c>
      <c r="J21" s="136">
        <v>100</v>
      </c>
      <c r="K21" s="85" t="s">
        <v>104</v>
      </c>
      <c r="L21" s="85" t="s">
        <v>105</v>
      </c>
      <c r="M21" s="85" t="s">
        <v>106</v>
      </c>
      <c r="N21" s="82" t="s">
        <v>294</v>
      </c>
      <c r="O21" s="194">
        <v>3209</v>
      </c>
      <c r="P21" s="194">
        <v>3284</v>
      </c>
      <c r="Q21" s="294">
        <f>O21/P21*100</f>
        <v>97.716199756394644</v>
      </c>
      <c r="R21" s="152"/>
      <c r="S21" s="152"/>
      <c r="T21" s="152"/>
      <c r="U21" s="153"/>
      <c r="V21" s="136" t="s">
        <v>212</v>
      </c>
      <c r="W21" s="82" t="s">
        <v>284</v>
      </c>
      <c r="X21" s="82" t="s">
        <v>99</v>
      </c>
      <c r="Y21" s="137" t="s">
        <v>217</v>
      </c>
      <c r="Z21" s="137" t="s">
        <v>218</v>
      </c>
      <c r="AA21" s="84" t="s">
        <v>128</v>
      </c>
      <c r="AB21" s="137" t="s">
        <v>219</v>
      </c>
      <c r="AC21" s="154">
        <v>100</v>
      </c>
      <c r="AD21" s="137" t="s">
        <v>220</v>
      </c>
      <c r="AE21" s="82" t="s">
        <v>105</v>
      </c>
      <c r="AF21" s="82" t="s">
        <v>106</v>
      </c>
      <c r="AG21" s="82" t="s">
        <v>112</v>
      </c>
      <c r="AH21" s="194">
        <v>3209</v>
      </c>
      <c r="AI21" s="194">
        <v>3284</v>
      </c>
      <c r="AJ21" s="294">
        <f>AH21/AI21*100</f>
        <v>97.716199756394644</v>
      </c>
    </row>
    <row r="22" spans="1:100" ht="54" customHeight="1" x14ac:dyDescent="0.25">
      <c r="A22" s="260"/>
      <c r="B22" s="260"/>
      <c r="C22" s="262"/>
      <c r="D22" s="263"/>
      <c r="E22" s="264"/>
      <c r="F22" s="264"/>
      <c r="G22" s="264"/>
      <c r="H22" s="264"/>
      <c r="I22" s="264"/>
      <c r="J22" s="264"/>
      <c r="K22" s="264"/>
      <c r="L22" s="264"/>
      <c r="M22" s="264"/>
      <c r="N22" s="265"/>
      <c r="O22" s="155"/>
      <c r="P22" s="155"/>
      <c r="Q22" s="155"/>
      <c r="R22" s="155"/>
      <c r="S22" s="155"/>
      <c r="T22" s="155"/>
      <c r="U22" s="156"/>
      <c r="V22" s="85" t="s">
        <v>221</v>
      </c>
      <c r="W22" s="157" t="s">
        <v>285</v>
      </c>
      <c r="X22" s="82" t="s">
        <v>99</v>
      </c>
      <c r="Y22" s="158" t="s">
        <v>222</v>
      </c>
      <c r="Z22" s="159" t="s">
        <v>223</v>
      </c>
      <c r="AA22" s="84" t="s">
        <v>128</v>
      </c>
      <c r="AB22" s="137" t="s">
        <v>219</v>
      </c>
      <c r="AC22" s="154">
        <v>100</v>
      </c>
      <c r="AD22" s="160" t="s">
        <v>142</v>
      </c>
      <c r="AE22" s="82" t="s">
        <v>105</v>
      </c>
      <c r="AF22" s="82" t="s">
        <v>106</v>
      </c>
      <c r="AG22" s="82" t="s">
        <v>112</v>
      </c>
      <c r="AH22" s="194">
        <v>27</v>
      </c>
      <c r="AI22" s="194">
        <v>27</v>
      </c>
      <c r="AJ22" s="194">
        <v>1</v>
      </c>
    </row>
    <row r="23" spans="1:100" ht="39" customHeight="1" x14ac:dyDescent="0.25">
      <c r="A23" s="260"/>
      <c r="B23" s="260"/>
      <c r="C23" s="262"/>
      <c r="D23" s="266"/>
      <c r="E23" s="267"/>
      <c r="F23" s="267"/>
      <c r="G23" s="267"/>
      <c r="H23" s="267"/>
      <c r="I23" s="267"/>
      <c r="J23" s="267"/>
      <c r="K23" s="267"/>
      <c r="L23" s="267"/>
      <c r="M23" s="267"/>
      <c r="N23" s="268"/>
      <c r="O23" s="161"/>
      <c r="P23" s="161"/>
      <c r="Q23" s="161"/>
      <c r="R23" s="161"/>
      <c r="S23" s="161"/>
      <c r="T23" s="161"/>
      <c r="U23" s="162"/>
      <c r="V23" s="144"/>
      <c r="W23" s="144"/>
      <c r="X23" s="144"/>
      <c r="Y23" s="144"/>
      <c r="Z23" s="144"/>
      <c r="AA23" s="144"/>
      <c r="AB23" s="144"/>
      <c r="AC23" s="144"/>
      <c r="AD23" s="144"/>
      <c r="AE23" s="144"/>
      <c r="AF23" s="144"/>
      <c r="AG23" s="144"/>
      <c r="AH23" s="144"/>
      <c r="AI23" s="144"/>
      <c r="AJ23" s="144"/>
    </row>
    <row r="24" spans="1:100" x14ac:dyDescent="0.25">
      <c r="O24" s="100"/>
      <c r="P24" s="100"/>
      <c r="Q24" s="100"/>
      <c r="R24" s="100"/>
      <c r="S24" s="100"/>
      <c r="T24" s="100"/>
      <c r="U24" s="100"/>
    </row>
    <row r="25" spans="1:100" x14ac:dyDescent="0.25">
      <c r="O25" s="100"/>
      <c r="P25" s="100"/>
      <c r="Q25" s="100"/>
      <c r="R25" s="100"/>
      <c r="S25" s="100"/>
      <c r="T25" s="100"/>
      <c r="U25" s="100"/>
    </row>
    <row r="26" spans="1:100" x14ac:dyDescent="0.25">
      <c r="O26" s="100"/>
      <c r="P26" s="100"/>
      <c r="Q26" s="100"/>
      <c r="R26" s="100"/>
      <c r="S26" s="100"/>
      <c r="T26" s="100"/>
      <c r="U26" s="100"/>
      <c r="AA26" s="70"/>
      <c r="AB26" s="70"/>
      <c r="AC26" s="70"/>
      <c r="AD26" s="70"/>
      <c r="AE26" s="70"/>
      <c r="AF26" s="70"/>
      <c r="AG26" s="70"/>
      <c r="AH26" s="70"/>
      <c r="AI26" s="70"/>
    </row>
    <row r="27" spans="1:100" x14ac:dyDescent="0.25">
      <c r="O27" s="100"/>
      <c r="P27" s="100"/>
      <c r="Q27" s="100"/>
      <c r="R27" s="100"/>
      <c r="S27" s="100"/>
      <c r="T27" s="100"/>
      <c r="U27" s="100"/>
      <c r="AA27" s="70"/>
      <c r="AB27" s="70"/>
      <c r="AC27" s="70"/>
      <c r="AD27" s="70"/>
      <c r="AE27" s="70"/>
      <c r="AF27" s="70"/>
      <c r="AG27" s="70"/>
      <c r="AH27" s="70"/>
      <c r="AI27" s="70"/>
    </row>
    <row r="28" spans="1:100" x14ac:dyDescent="0.25">
      <c r="O28" s="100"/>
      <c r="P28" s="100"/>
      <c r="Q28" s="100"/>
      <c r="R28" s="100"/>
      <c r="S28" s="100"/>
      <c r="T28" s="100"/>
      <c r="U28" s="100"/>
      <c r="Y28" s="163"/>
      <c r="Z28" s="164"/>
      <c r="AA28" s="165"/>
      <c r="AB28" s="166"/>
      <c r="AC28" s="167"/>
      <c r="AD28" s="167"/>
      <c r="AE28" s="165"/>
      <c r="AF28" s="167"/>
      <c r="AG28" s="167"/>
      <c r="AH28" s="168"/>
      <c r="AI28" s="70"/>
    </row>
    <row r="29" spans="1:100" x14ac:dyDescent="0.25">
      <c r="O29" s="100"/>
      <c r="P29" s="100"/>
      <c r="Q29" s="100"/>
      <c r="R29" s="100"/>
      <c r="S29" s="100"/>
      <c r="T29" s="100"/>
      <c r="U29" s="100"/>
      <c r="AA29" s="70"/>
      <c r="AB29" s="70"/>
      <c r="AC29" s="70"/>
      <c r="AD29" s="70"/>
      <c r="AE29" s="70"/>
      <c r="AF29" s="70"/>
      <c r="AG29" s="70"/>
      <c r="AH29" s="70"/>
      <c r="AI29" s="70"/>
    </row>
    <row r="30" spans="1:100" x14ac:dyDescent="0.25">
      <c r="O30" s="100"/>
      <c r="P30" s="100"/>
      <c r="Q30" s="100"/>
      <c r="R30" s="100"/>
      <c r="S30" s="100"/>
      <c r="T30" s="100"/>
      <c r="U30" s="100"/>
    </row>
    <row r="31" spans="1:100" x14ac:dyDescent="0.25">
      <c r="O31" s="100"/>
      <c r="P31" s="100"/>
      <c r="Q31" s="100"/>
      <c r="R31" s="100"/>
      <c r="S31" s="100"/>
      <c r="T31" s="100"/>
      <c r="U31" s="100"/>
    </row>
    <row r="32" spans="1:100" x14ac:dyDescent="0.25">
      <c r="O32" s="100"/>
      <c r="P32" s="100"/>
      <c r="Q32" s="100"/>
      <c r="R32" s="100"/>
      <c r="S32" s="100"/>
      <c r="T32" s="100"/>
      <c r="U32" s="100"/>
    </row>
    <row r="33" spans="15:21" x14ac:dyDescent="0.25">
      <c r="O33" s="100"/>
      <c r="P33" s="100"/>
      <c r="Q33" s="100"/>
      <c r="R33" s="100"/>
      <c r="S33" s="100"/>
      <c r="T33" s="100"/>
      <c r="U33" s="100"/>
    </row>
    <row r="34" spans="15:21" x14ac:dyDescent="0.25">
      <c r="O34" s="100"/>
      <c r="P34" s="100"/>
      <c r="Q34" s="100"/>
      <c r="R34" s="100"/>
      <c r="S34" s="100"/>
      <c r="T34" s="100"/>
      <c r="U34" s="100"/>
    </row>
    <row r="35" spans="15:21" x14ac:dyDescent="0.25">
      <c r="O35" s="100"/>
      <c r="P35" s="100"/>
      <c r="Q35" s="100"/>
      <c r="R35" s="100"/>
      <c r="S35" s="100"/>
      <c r="T35" s="100"/>
      <c r="U35" s="100"/>
    </row>
    <row r="36" spans="15:21" x14ac:dyDescent="0.25">
      <c r="O36" s="100"/>
      <c r="P36" s="100"/>
      <c r="Q36" s="100"/>
      <c r="R36" s="100"/>
      <c r="S36" s="100"/>
      <c r="T36" s="100"/>
      <c r="U36" s="100"/>
    </row>
    <row r="37" spans="15:21" x14ac:dyDescent="0.25">
      <c r="O37" s="100"/>
      <c r="P37" s="100"/>
      <c r="Q37" s="100"/>
      <c r="R37" s="100"/>
      <c r="S37" s="100"/>
      <c r="T37" s="100"/>
      <c r="U37" s="100"/>
    </row>
    <row r="38" spans="15:21" x14ac:dyDescent="0.25">
      <c r="O38" s="100"/>
      <c r="P38" s="100"/>
      <c r="Q38" s="100"/>
      <c r="R38" s="100"/>
      <c r="S38" s="100"/>
      <c r="T38" s="100"/>
      <c r="U38" s="100"/>
    </row>
    <row r="39" spans="15:21" x14ac:dyDescent="0.25">
      <c r="O39" s="100"/>
      <c r="P39" s="100"/>
      <c r="Q39" s="100"/>
      <c r="R39" s="100"/>
      <c r="S39" s="100"/>
      <c r="T39" s="100"/>
      <c r="U39" s="100"/>
    </row>
    <row r="40" spans="15:21" x14ac:dyDescent="0.25">
      <c r="O40" s="100"/>
      <c r="P40" s="100"/>
      <c r="Q40" s="100"/>
      <c r="R40" s="100"/>
      <c r="S40" s="100"/>
      <c r="T40" s="100"/>
      <c r="U40" s="100"/>
    </row>
    <row r="41" spans="15:21" x14ac:dyDescent="0.25">
      <c r="O41" s="100"/>
      <c r="P41" s="100"/>
      <c r="Q41" s="100"/>
      <c r="R41" s="100"/>
      <c r="S41" s="100"/>
      <c r="T41" s="100"/>
      <c r="U41" s="100"/>
    </row>
    <row r="42" spans="15:21" x14ac:dyDescent="0.25">
      <c r="O42" s="100"/>
      <c r="P42" s="100"/>
      <c r="Q42" s="100"/>
      <c r="R42" s="100"/>
      <c r="S42" s="100"/>
      <c r="T42" s="100"/>
      <c r="U42" s="100"/>
    </row>
    <row r="43" spans="15:21" x14ac:dyDescent="0.25">
      <c r="O43" s="100"/>
      <c r="P43" s="100"/>
      <c r="Q43" s="100"/>
      <c r="R43" s="100"/>
      <c r="S43" s="100"/>
      <c r="T43" s="100"/>
      <c r="U43" s="100"/>
    </row>
    <row r="44" spans="15:21" x14ac:dyDescent="0.25">
      <c r="O44" s="100"/>
      <c r="P44" s="100"/>
      <c r="Q44" s="100"/>
      <c r="R44" s="100"/>
      <c r="S44" s="100"/>
      <c r="T44" s="100"/>
      <c r="U44" s="100"/>
    </row>
    <row r="45" spans="15:21" x14ac:dyDescent="0.25">
      <c r="O45" s="100"/>
      <c r="P45" s="100"/>
      <c r="Q45" s="100"/>
      <c r="R45" s="100"/>
      <c r="S45" s="100"/>
      <c r="T45" s="100"/>
      <c r="U45" s="100"/>
    </row>
    <row r="46" spans="15:21" x14ac:dyDescent="0.25">
      <c r="O46" s="100"/>
      <c r="P46" s="100"/>
      <c r="Q46" s="100"/>
      <c r="R46" s="100"/>
      <c r="S46" s="100"/>
      <c r="T46" s="100"/>
      <c r="U46" s="100"/>
    </row>
    <row r="47" spans="15:21" x14ac:dyDescent="0.25">
      <c r="O47" s="100"/>
      <c r="P47" s="100"/>
      <c r="Q47" s="100"/>
      <c r="R47" s="100"/>
      <c r="S47" s="100"/>
      <c r="T47" s="100"/>
      <c r="U47" s="100"/>
    </row>
    <row r="48" spans="15:21" x14ac:dyDescent="0.25">
      <c r="O48" s="100"/>
      <c r="P48" s="100"/>
      <c r="Q48" s="100"/>
      <c r="R48" s="100"/>
      <c r="S48" s="100"/>
      <c r="T48" s="100"/>
      <c r="U48" s="100"/>
    </row>
    <row r="49" spans="15:21" x14ac:dyDescent="0.25">
      <c r="O49" s="100"/>
      <c r="P49" s="100"/>
      <c r="Q49" s="100"/>
      <c r="R49" s="100"/>
      <c r="S49" s="100"/>
      <c r="T49" s="100"/>
      <c r="U49" s="100"/>
    </row>
    <row r="50" spans="15:21" x14ac:dyDescent="0.25">
      <c r="O50" s="100"/>
      <c r="P50" s="100"/>
      <c r="Q50" s="100"/>
      <c r="R50" s="100"/>
      <c r="S50" s="100"/>
      <c r="T50" s="100"/>
      <c r="U50" s="100"/>
    </row>
    <row r="51" spans="15:21" x14ac:dyDescent="0.25">
      <c r="O51" s="100"/>
      <c r="P51" s="100"/>
      <c r="Q51" s="100"/>
      <c r="R51" s="100"/>
      <c r="S51" s="100"/>
      <c r="T51" s="100"/>
      <c r="U51" s="100"/>
    </row>
    <row r="52" spans="15:21" x14ac:dyDescent="0.25">
      <c r="O52" s="100"/>
      <c r="P52" s="100"/>
      <c r="Q52" s="100"/>
      <c r="R52" s="100"/>
      <c r="S52" s="100"/>
      <c r="T52" s="100"/>
      <c r="U52" s="100"/>
    </row>
    <row r="53" spans="15:21" x14ac:dyDescent="0.25">
      <c r="O53" s="100"/>
      <c r="P53" s="100"/>
      <c r="Q53" s="100"/>
      <c r="R53" s="100"/>
      <c r="S53" s="100"/>
      <c r="T53" s="100"/>
      <c r="U53" s="100"/>
    </row>
    <row r="54" spans="15:21" x14ac:dyDescent="0.25">
      <c r="O54" s="100"/>
      <c r="P54" s="100"/>
      <c r="Q54" s="100"/>
      <c r="R54" s="100"/>
      <c r="S54" s="100"/>
      <c r="T54" s="100"/>
      <c r="U54" s="100"/>
    </row>
    <row r="55" spans="15:21" x14ac:dyDescent="0.25">
      <c r="O55" s="100"/>
      <c r="P55" s="100"/>
      <c r="Q55" s="100"/>
      <c r="R55" s="100"/>
      <c r="S55" s="100"/>
      <c r="T55" s="100"/>
      <c r="U55" s="100"/>
    </row>
    <row r="56" spans="15:21" x14ac:dyDescent="0.25">
      <c r="O56" s="100"/>
      <c r="P56" s="100"/>
      <c r="Q56" s="100"/>
      <c r="R56" s="100"/>
      <c r="S56" s="100"/>
      <c r="T56" s="100"/>
      <c r="U56" s="100"/>
    </row>
    <row r="57" spans="15:21" x14ac:dyDescent="0.25">
      <c r="O57" s="100"/>
      <c r="P57" s="100"/>
      <c r="Q57" s="100"/>
      <c r="R57" s="100"/>
      <c r="S57" s="100"/>
      <c r="T57" s="100"/>
      <c r="U57" s="100"/>
    </row>
    <row r="58" spans="15:21" x14ac:dyDescent="0.25">
      <c r="O58" s="100"/>
      <c r="P58" s="100"/>
      <c r="Q58" s="100"/>
      <c r="R58" s="100"/>
      <c r="S58" s="100"/>
      <c r="T58" s="100"/>
      <c r="U58" s="100"/>
    </row>
    <row r="59" spans="15:21" x14ac:dyDescent="0.25">
      <c r="O59" s="100"/>
      <c r="P59" s="100"/>
      <c r="Q59" s="100"/>
      <c r="R59" s="100"/>
      <c r="S59" s="100"/>
      <c r="T59" s="100"/>
      <c r="U59" s="100"/>
    </row>
    <row r="60" spans="15:21" x14ac:dyDescent="0.25">
      <c r="O60" s="100"/>
      <c r="P60" s="100"/>
      <c r="Q60" s="100"/>
      <c r="R60" s="100"/>
      <c r="S60" s="100"/>
      <c r="T60" s="100"/>
      <c r="U60" s="100"/>
    </row>
    <row r="61" spans="15:21" x14ac:dyDescent="0.25">
      <c r="O61" s="100"/>
      <c r="P61" s="100"/>
      <c r="Q61" s="100"/>
      <c r="R61" s="100"/>
      <c r="S61" s="100"/>
      <c r="T61" s="100"/>
      <c r="U61" s="100"/>
    </row>
    <row r="62" spans="15:21" x14ac:dyDescent="0.25">
      <c r="O62" s="100"/>
      <c r="P62" s="100"/>
      <c r="Q62" s="100"/>
      <c r="R62" s="100"/>
      <c r="S62" s="100"/>
      <c r="T62" s="100"/>
      <c r="U62" s="100"/>
    </row>
    <row r="63" spans="15:21" x14ac:dyDescent="0.25">
      <c r="O63" s="100"/>
      <c r="P63" s="100"/>
      <c r="Q63" s="100"/>
      <c r="R63" s="100"/>
      <c r="S63" s="100"/>
      <c r="T63" s="100"/>
      <c r="U63" s="100"/>
    </row>
    <row r="64" spans="15:21" x14ac:dyDescent="0.25">
      <c r="O64" s="100"/>
      <c r="P64" s="100"/>
      <c r="Q64" s="100"/>
      <c r="R64" s="100"/>
      <c r="S64" s="100"/>
      <c r="T64" s="100"/>
      <c r="U64" s="100"/>
    </row>
    <row r="65" spans="15:21" x14ac:dyDescent="0.25">
      <c r="O65" s="100"/>
      <c r="P65" s="100"/>
      <c r="Q65" s="100"/>
      <c r="R65" s="100"/>
      <c r="S65" s="100"/>
      <c r="T65" s="100"/>
      <c r="U65" s="100"/>
    </row>
    <row r="66" spans="15:21" x14ac:dyDescent="0.25">
      <c r="O66" s="100"/>
      <c r="P66" s="100"/>
      <c r="Q66" s="100"/>
      <c r="R66" s="100"/>
      <c r="S66" s="100"/>
      <c r="T66" s="100"/>
      <c r="U66" s="100"/>
    </row>
    <row r="67" spans="15:21" x14ac:dyDescent="0.25">
      <c r="O67" s="100"/>
      <c r="P67" s="100"/>
      <c r="Q67" s="100"/>
      <c r="R67" s="100"/>
      <c r="S67" s="100"/>
      <c r="T67" s="100"/>
      <c r="U67" s="100"/>
    </row>
    <row r="68" spans="15:21" x14ac:dyDescent="0.25">
      <c r="O68" s="100"/>
      <c r="P68" s="100"/>
      <c r="Q68" s="100"/>
      <c r="R68" s="100"/>
      <c r="S68" s="100"/>
      <c r="T68" s="100"/>
      <c r="U68" s="100"/>
    </row>
    <row r="69" spans="15:21" x14ac:dyDescent="0.25">
      <c r="O69" s="100"/>
      <c r="P69" s="100"/>
      <c r="Q69" s="100"/>
      <c r="R69" s="100"/>
      <c r="S69" s="100"/>
      <c r="T69" s="100"/>
      <c r="U69" s="100"/>
    </row>
    <row r="70" spans="15:21" x14ac:dyDescent="0.25">
      <c r="O70" s="100"/>
      <c r="P70" s="100"/>
      <c r="Q70" s="100"/>
      <c r="R70" s="100"/>
      <c r="S70" s="100"/>
      <c r="T70" s="100"/>
      <c r="U70" s="100"/>
    </row>
    <row r="71" spans="15:21" x14ac:dyDescent="0.25">
      <c r="O71" s="100"/>
      <c r="P71" s="100"/>
      <c r="Q71" s="100"/>
      <c r="R71" s="100"/>
      <c r="S71" s="100"/>
      <c r="T71" s="100"/>
      <c r="U71" s="100"/>
    </row>
    <row r="72" spans="15:21" x14ac:dyDescent="0.25">
      <c r="O72" s="100"/>
      <c r="P72" s="100"/>
      <c r="Q72" s="100"/>
      <c r="R72" s="100"/>
      <c r="S72" s="100"/>
      <c r="T72" s="100"/>
      <c r="U72" s="100"/>
    </row>
    <row r="73" spans="15:21" x14ac:dyDescent="0.25">
      <c r="O73" s="100"/>
      <c r="P73" s="100"/>
      <c r="Q73" s="100"/>
      <c r="R73" s="100"/>
      <c r="S73" s="100"/>
      <c r="T73" s="100"/>
      <c r="U73" s="100"/>
    </row>
    <row r="74" spans="15:21" x14ac:dyDescent="0.25">
      <c r="O74" s="100"/>
      <c r="P74" s="100"/>
      <c r="Q74" s="100"/>
      <c r="R74" s="100"/>
      <c r="S74" s="100"/>
      <c r="T74" s="100"/>
      <c r="U74" s="100"/>
    </row>
    <row r="75" spans="15:21" x14ac:dyDescent="0.25">
      <c r="O75" s="100"/>
      <c r="P75" s="100"/>
      <c r="Q75" s="100"/>
      <c r="R75" s="100"/>
      <c r="S75" s="100"/>
      <c r="T75" s="100"/>
      <c r="U75" s="100"/>
    </row>
    <row r="76" spans="15:21" x14ac:dyDescent="0.25">
      <c r="O76" s="100"/>
      <c r="P76" s="100"/>
      <c r="Q76" s="100"/>
      <c r="R76" s="100"/>
      <c r="S76" s="100"/>
      <c r="T76" s="100"/>
      <c r="U76" s="100"/>
    </row>
    <row r="77" spans="15:21" x14ac:dyDescent="0.25">
      <c r="O77" s="100"/>
      <c r="P77" s="100"/>
      <c r="Q77" s="100"/>
      <c r="R77" s="100"/>
      <c r="S77" s="100"/>
      <c r="T77" s="100"/>
      <c r="U77" s="100"/>
    </row>
    <row r="78" spans="15:21" x14ac:dyDescent="0.25">
      <c r="O78" s="100"/>
      <c r="P78" s="100"/>
      <c r="Q78" s="100"/>
      <c r="R78" s="100"/>
      <c r="S78" s="100"/>
      <c r="T78" s="100"/>
      <c r="U78" s="100"/>
    </row>
    <row r="79" spans="15:21" x14ac:dyDescent="0.25">
      <c r="O79" s="100"/>
      <c r="P79" s="100"/>
      <c r="Q79" s="100"/>
      <c r="R79" s="100"/>
      <c r="S79" s="100"/>
      <c r="T79" s="100"/>
      <c r="U79" s="100"/>
    </row>
    <row r="80" spans="15:21" x14ac:dyDescent="0.25">
      <c r="O80" s="100"/>
      <c r="P80" s="100"/>
      <c r="Q80" s="100"/>
      <c r="R80" s="100"/>
      <c r="S80" s="100"/>
      <c r="T80" s="100"/>
      <c r="U80" s="100"/>
    </row>
    <row r="81" spans="15:21" x14ac:dyDescent="0.25">
      <c r="O81" s="100"/>
      <c r="P81" s="100"/>
      <c r="Q81" s="100"/>
      <c r="R81" s="100"/>
      <c r="S81" s="100"/>
      <c r="T81" s="100"/>
      <c r="U81" s="100"/>
    </row>
    <row r="82" spans="15:21" x14ac:dyDescent="0.25">
      <c r="O82" s="100"/>
      <c r="P82" s="100"/>
      <c r="Q82" s="100"/>
      <c r="R82" s="100"/>
      <c r="S82" s="100"/>
      <c r="T82" s="100"/>
      <c r="U82" s="100"/>
    </row>
    <row r="83" spans="15:21" x14ac:dyDescent="0.25">
      <c r="O83" s="100"/>
      <c r="P83" s="100"/>
      <c r="Q83" s="100"/>
      <c r="R83" s="100"/>
      <c r="S83" s="100"/>
      <c r="T83" s="100"/>
      <c r="U83" s="100"/>
    </row>
    <row r="84" spans="15:21" x14ac:dyDescent="0.25">
      <c r="O84" s="100"/>
      <c r="P84" s="100"/>
      <c r="Q84" s="100"/>
      <c r="R84" s="100"/>
      <c r="S84" s="100"/>
      <c r="T84" s="100"/>
      <c r="U84" s="100"/>
    </row>
    <row r="85" spans="15:21" x14ac:dyDescent="0.25">
      <c r="O85" s="100"/>
      <c r="P85" s="100"/>
      <c r="Q85" s="100"/>
      <c r="R85" s="100"/>
      <c r="S85" s="100"/>
      <c r="T85" s="100"/>
      <c r="U85" s="100"/>
    </row>
    <row r="86" spans="15:21" x14ac:dyDescent="0.25">
      <c r="O86" s="100"/>
      <c r="P86" s="100"/>
      <c r="Q86" s="100"/>
      <c r="R86" s="100"/>
      <c r="S86" s="100"/>
      <c r="T86" s="100"/>
      <c r="U86" s="100"/>
    </row>
    <row r="87" spans="15:21" x14ac:dyDescent="0.25">
      <c r="O87" s="100"/>
      <c r="P87" s="100"/>
      <c r="Q87" s="100"/>
      <c r="R87" s="100"/>
      <c r="S87" s="100"/>
      <c r="T87" s="100"/>
      <c r="U87" s="100"/>
    </row>
    <row r="88" spans="15:21" x14ac:dyDescent="0.25">
      <c r="O88" s="100"/>
      <c r="P88" s="100"/>
      <c r="Q88" s="100"/>
      <c r="R88" s="100"/>
      <c r="S88" s="100"/>
      <c r="T88" s="100"/>
      <c r="U88" s="100"/>
    </row>
    <row r="89" spans="15:21" x14ac:dyDescent="0.25">
      <c r="O89" s="100"/>
      <c r="P89" s="100"/>
      <c r="Q89" s="100"/>
      <c r="R89" s="100"/>
      <c r="S89" s="100"/>
      <c r="T89" s="100"/>
      <c r="U89" s="100"/>
    </row>
    <row r="90" spans="15:21" x14ac:dyDescent="0.25">
      <c r="O90" s="100"/>
      <c r="P90" s="100"/>
      <c r="Q90" s="100"/>
      <c r="R90" s="100"/>
      <c r="S90" s="100"/>
      <c r="T90" s="100"/>
      <c r="U90" s="100"/>
    </row>
    <row r="91" spans="15:21" x14ac:dyDescent="0.25">
      <c r="O91" s="100"/>
      <c r="P91" s="100"/>
      <c r="Q91" s="100"/>
      <c r="R91" s="100"/>
      <c r="S91" s="100"/>
      <c r="T91" s="100"/>
      <c r="U91" s="100"/>
    </row>
    <row r="92" spans="15:21" x14ac:dyDescent="0.25">
      <c r="O92" s="100"/>
      <c r="P92" s="100"/>
      <c r="Q92" s="100"/>
      <c r="R92" s="100"/>
      <c r="S92" s="100"/>
      <c r="T92" s="100"/>
      <c r="U92" s="100"/>
    </row>
    <row r="93" spans="15:21" x14ac:dyDescent="0.25">
      <c r="O93" s="100"/>
      <c r="P93" s="100"/>
      <c r="Q93" s="100"/>
      <c r="R93" s="100"/>
      <c r="S93" s="100"/>
      <c r="T93" s="100"/>
      <c r="U93" s="100"/>
    </row>
    <row r="94" spans="15:21" x14ac:dyDescent="0.25">
      <c r="O94" s="100"/>
      <c r="P94" s="100"/>
      <c r="Q94" s="100"/>
      <c r="R94" s="100"/>
      <c r="S94" s="100"/>
      <c r="T94" s="100"/>
      <c r="U94" s="100"/>
    </row>
    <row r="95" spans="15:21" x14ac:dyDescent="0.25">
      <c r="O95" s="100"/>
      <c r="P95" s="100"/>
      <c r="Q95" s="100"/>
      <c r="R95" s="100"/>
      <c r="S95" s="100"/>
      <c r="T95" s="100"/>
      <c r="U95" s="100"/>
    </row>
    <row r="96" spans="15:21" x14ac:dyDescent="0.25">
      <c r="O96" s="100"/>
      <c r="P96" s="100"/>
      <c r="Q96" s="100"/>
      <c r="R96" s="100"/>
      <c r="S96" s="100"/>
      <c r="T96" s="100"/>
      <c r="U96" s="100"/>
    </row>
    <row r="97" spans="15:21" x14ac:dyDescent="0.25">
      <c r="O97" s="100"/>
      <c r="P97" s="100"/>
      <c r="Q97" s="100"/>
      <c r="R97" s="100"/>
      <c r="S97" s="100"/>
      <c r="T97" s="100"/>
      <c r="U97" s="100"/>
    </row>
    <row r="98" spans="15:21" x14ac:dyDescent="0.25">
      <c r="O98" s="100"/>
      <c r="P98" s="100"/>
      <c r="Q98" s="100"/>
      <c r="R98" s="100"/>
      <c r="S98" s="100"/>
      <c r="T98" s="100"/>
      <c r="U98" s="100"/>
    </row>
    <row r="99" spans="15:21" x14ac:dyDescent="0.25">
      <c r="O99" s="100"/>
      <c r="P99" s="100"/>
      <c r="Q99" s="100"/>
      <c r="R99" s="100"/>
      <c r="S99" s="100"/>
      <c r="T99" s="100"/>
      <c r="U99" s="100"/>
    </row>
    <row r="100" spans="15:21" x14ac:dyDescent="0.25">
      <c r="O100" s="100"/>
      <c r="P100" s="100"/>
      <c r="Q100" s="100"/>
      <c r="R100" s="100"/>
      <c r="S100" s="100"/>
      <c r="T100" s="100"/>
      <c r="U100" s="100"/>
    </row>
    <row r="101" spans="15:21" x14ac:dyDescent="0.25">
      <c r="O101" s="100"/>
      <c r="P101" s="100"/>
      <c r="Q101" s="100"/>
      <c r="R101" s="100"/>
      <c r="S101" s="100"/>
      <c r="T101" s="100"/>
      <c r="U101" s="100"/>
    </row>
    <row r="102" spans="15:21" x14ac:dyDescent="0.25">
      <c r="O102" s="100"/>
      <c r="P102" s="100"/>
      <c r="Q102" s="100"/>
      <c r="R102" s="100"/>
      <c r="S102" s="100"/>
      <c r="T102" s="100"/>
      <c r="U102" s="100"/>
    </row>
    <row r="103" spans="15:21" x14ac:dyDescent="0.25">
      <c r="O103" s="100"/>
      <c r="P103" s="100"/>
      <c r="Q103" s="100"/>
      <c r="R103" s="100"/>
      <c r="S103" s="100"/>
      <c r="T103" s="100"/>
      <c r="U103" s="100"/>
    </row>
    <row r="104" spans="15:21" x14ac:dyDescent="0.25">
      <c r="O104" s="100"/>
      <c r="P104" s="100"/>
      <c r="Q104" s="100"/>
      <c r="R104" s="100"/>
      <c r="S104" s="100"/>
      <c r="T104" s="100"/>
      <c r="U104" s="100"/>
    </row>
    <row r="105" spans="15:21" x14ac:dyDescent="0.25">
      <c r="O105" s="100"/>
      <c r="P105" s="100"/>
      <c r="Q105" s="100"/>
      <c r="R105" s="100"/>
      <c r="S105" s="100"/>
      <c r="T105" s="100"/>
      <c r="U105" s="100"/>
    </row>
    <row r="106" spans="15:21" x14ac:dyDescent="0.25">
      <c r="O106" s="100"/>
      <c r="P106" s="100"/>
      <c r="Q106" s="100"/>
      <c r="R106" s="100"/>
      <c r="S106" s="100"/>
      <c r="T106" s="100"/>
      <c r="U106" s="100"/>
    </row>
    <row r="107" spans="15:21" x14ac:dyDescent="0.25">
      <c r="O107" s="100"/>
      <c r="P107" s="100"/>
      <c r="Q107" s="100"/>
      <c r="R107" s="100"/>
      <c r="S107" s="100"/>
      <c r="T107" s="100"/>
      <c r="U107" s="100"/>
    </row>
    <row r="108" spans="15:21" x14ac:dyDescent="0.25">
      <c r="O108" s="100"/>
      <c r="P108" s="100"/>
      <c r="Q108" s="100"/>
      <c r="R108" s="100"/>
      <c r="S108" s="100"/>
      <c r="T108" s="100"/>
      <c r="U108" s="100"/>
    </row>
    <row r="109" spans="15:21" x14ac:dyDescent="0.25">
      <c r="O109" s="100"/>
      <c r="P109" s="100"/>
      <c r="Q109" s="100"/>
      <c r="R109" s="100"/>
      <c r="S109" s="100"/>
      <c r="T109" s="100"/>
      <c r="U109" s="100"/>
    </row>
    <row r="110" spans="15:21" x14ac:dyDescent="0.25">
      <c r="O110" s="100"/>
      <c r="P110" s="100"/>
      <c r="Q110" s="100"/>
      <c r="R110" s="100"/>
      <c r="S110" s="100"/>
      <c r="T110" s="100"/>
      <c r="U110" s="100"/>
    </row>
    <row r="111" spans="15:21" x14ac:dyDescent="0.25">
      <c r="O111" s="100"/>
      <c r="P111" s="100"/>
      <c r="Q111" s="100"/>
      <c r="R111" s="100"/>
      <c r="S111" s="100"/>
      <c r="T111" s="100"/>
      <c r="U111" s="100"/>
    </row>
    <row r="112" spans="15:21" x14ac:dyDescent="0.25">
      <c r="O112" s="100"/>
      <c r="P112" s="100"/>
      <c r="Q112" s="100"/>
      <c r="R112" s="100"/>
      <c r="S112" s="100"/>
      <c r="T112" s="100"/>
      <c r="U112" s="100"/>
    </row>
    <row r="113" spans="15:21" x14ac:dyDescent="0.25">
      <c r="O113" s="100"/>
      <c r="P113" s="100"/>
      <c r="Q113" s="100"/>
      <c r="R113" s="100"/>
      <c r="S113" s="100"/>
      <c r="T113" s="100"/>
      <c r="U113" s="100"/>
    </row>
    <row r="114" spans="15:21" x14ac:dyDescent="0.25">
      <c r="O114" s="100"/>
      <c r="P114" s="100"/>
      <c r="Q114" s="100"/>
      <c r="R114" s="100"/>
      <c r="S114" s="100"/>
      <c r="T114" s="100"/>
      <c r="U114" s="100"/>
    </row>
    <row r="115" spans="15:21" x14ac:dyDescent="0.25">
      <c r="O115" s="100"/>
      <c r="P115" s="100"/>
      <c r="Q115" s="100"/>
      <c r="R115" s="100"/>
      <c r="S115" s="100"/>
      <c r="T115" s="100"/>
      <c r="U115" s="100"/>
    </row>
    <row r="116" spans="15:21" x14ac:dyDescent="0.25">
      <c r="O116" s="100"/>
      <c r="P116" s="100"/>
      <c r="Q116" s="100"/>
      <c r="R116" s="100"/>
      <c r="S116" s="100"/>
      <c r="T116" s="100"/>
      <c r="U116" s="100"/>
    </row>
    <row r="117" spans="15:21" x14ac:dyDescent="0.25">
      <c r="O117" s="100"/>
      <c r="P117" s="100"/>
      <c r="Q117" s="100"/>
      <c r="R117" s="100"/>
      <c r="S117" s="100"/>
      <c r="T117" s="100"/>
      <c r="U117" s="100"/>
    </row>
    <row r="118" spans="15:21" x14ac:dyDescent="0.25">
      <c r="O118" s="100"/>
      <c r="P118" s="100"/>
      <c r="Q118" s="100"/>
      <c r="R118" s="100"/>
      <c r="S118" s="100"/>
      <c r="T118" s="100"/>
      <c r="U118" s="100"/>
    </row>
    <row r="119" spans="15:21" x14ac:dyDescent="0.25">
      <c r="O119" s="100"/>
      <c r="P119" s="100"/>
      <c r="Q119" s="100"/>
      <c r="R119" s="100"/>
      <c r="S119" s="100"/>
      <c r="T119" s="100"/>
      <c r="U119" s="100"/>
    </row>
    <row r="120" spans="15:21" x14ac:dyDescent="0.25">
      <c r="O120" s="100"/>
      <c r="P120" s="100"/>
      <c r="Q120" s="100"/>
      <c r="R120" s="100"/>
      <c r="S120" s="100"/>
      <c r="T120" s="100"/>
      <c r="U120" s="100"/>
    </row>
    <row r="121" spans="15:21" x14ac:dyDescent="0.25">
      <c r="O121" s="100"/>
      <c r="P121" s="100"/>
      <c r="Q121" s="100"/>
      <c r="R121" s="100"/>
      <c r="S121" s="100"/>
      <c r="T121" s="100"/>
      <c r="U121" s="100"/>
    </row>
    <row r="122" spans="15:21" x14ac:dyDescent="0.25">
      <c r="O122" s="100"/>
      <c r="P122" s="100"/>
      <c r="Q122" s="100"/>
      <c r="R122" s="100"/>
      <c r="S122" s="100"/>
      <c r="T122" s="100"/>
      <c r="U122" s="100"/>
    </row>
    <row r="123" spans="15:21" x14ac:dyDescent="0.25">
      <c r="O123" s="100"/>
      <c r="P123" s="100"/>
      <c r="Q123" s="100"/>
      <c r="R123" s="100"/>
      <c r="S123" s="100"/>
      <c r="T123" s="100"/>
      <c r="U123" s="100"/>
    </row>
    <row r="124" spans="15:21" x14ac:dyDescent="0.25">
      <c r="O124" s="100"/>
      <c r="P124" s="100"/>
      <c r="Q124" s="100"/>
      <c r="R124" s="100"/>
      <c r="S124" s="100"/>
      <c r="T124" s="100"/>
      <c r="U124" s="100"/>
    </row>
    <row r="125" spans="15:21" x14ac:dyDescent="0.25">
      <c r="O125" s="100"/>
      <c r="P125" s="100"/>
      <c r="Q125" s="100"/>
      <c r="R125" s="100"/>
      <c r="S125" s="100"/>
      <c r="T125" s="100"/>
      <c r="U125" s="100"/>
    </row>
    <row r="126" spans="15:21" x14ac:dyDescent="0.25">
      <c r="O126" s="100"/>
      <c r="P126" s="100"/>
      <c r="Q126" s="100"/>
      <c r="R126" s="100"/>
      <c r="S126" s="100"/>
      <c r="T126" s="100"/>
      <c r="U126" s="100"/>
    </row>
    <row r="127" spans="15:21" x14ac:dyDescent="0.25">
      <c r="O127" s="100"/>
      <c r="P127" s="100"/>
      <c r="Q127" s="100"/>
      <c r="R127" s="100"/>
      <c r="S127" s="100"/>
      <c r="T127" s="100"/>
      <c r="U127" s="100"/>
    </row>
    <row r="128" spans="15:21" x14ac:dyDescent="0.25">
      <c r="O128" s="100"/>
      <c r="P128" s="100"/>
      <c r="Q128" s="100"/>
      <c r="R128" s="100"/>
      <c r="S128" s="100"/>
      <c r="T128" s="100"/>
      <c r="U128" s="100"/>
    </row>
    <row r="129" spans="15:21" x14ac:dyDescent="0.25">
      <c r="O129" s="100"/>
      <c r="P129" s="100"/>
      <c r="Q129" s="100"/>
      <c r="R129" s="100"/>
      <c r="S129" s="100"/>
      <c r="T129" s="100"/>
      <c r="U129" s="100"/>
    </row>
    <row r="130" spans="15:21" x14ac:dyDescent="0.25">
      <c r="O130" s="100"/>
      <c r="P130" s="100"/>
      <c r="Q130" s="100"/>
      <c r="R130" s="100"/>
      <c r="S130" s="100"/>
      <c r="T130" s="100"/>
      <c r="U130" s="100"/>
    </row>
    <row r="131" spans="15:21" x14ac:dyDescent="0.25">
      <c r="O131" s="100"/>
      <c r="P131" s="100"/>
      <c r="Q131" s="100"/>
      <c r="R131" s="100"/>
      <c r="S131" s="100"/>
      <c r="T131" s="100"/>
      <c r="U131" s="100"/>
    </row>
    <row r="132" spans="15:21" x14ac:dyDescent="0.25">
      <c r="O132" s="100"/>
      <c r="P132" s="100"/>
      <c r="Q132" s="100"/>
      <c r="R132" s="100"/>
      <c r="S132" s="100"/>
      <c r="T132" s="100"/>
      <c r="U132" s="100"/>
    </row>
    <row r="133" spans="15:21" x14ac:dyDescent="0.25">
      <c r="O133" s="100"/>
      <c r="P133" s="100"/>
      <c r="Q133" s="100"/>
      <c r="R133" s="100"/>
      <c r="S133" s="100"/>
      <c r="T133" s="100"/>
      <c r="U133" s="100"/>
    </row>
    <row r="134" spans="15:21" x14ac:dyDescent="0.25">
      <c r="O134" s="100"/>
      <c r="P134" s="100"/>
      <c r="Q134" s="100"/>
      <c r="R134" s="100"/>
      <c r="S134" s="100"/>
      <c r="T134" s="100"/>
      <c r="U134" s="100"/>
    </row>
    <row r="135" spans="15:21" x14ac:dyDescent="0.25">
      <c r="O135" s="100"/>
      <c r="P135" s="100"/>
      <c r="Q135" s="100"/>
      <c r="R135" s="100"/>
      <c r="S135" s="100"/>
      <c r="T135" s="100"/>
      <c r="U135" s="100"/>
    </row>
    <row r="136" spans="15:21" x14ac:dyDescent="0.25">
      <c r="O136" s="100"/>
      <c r="P136" s="100"/>
      <c r="Q136" s="100"/>
      <c r="R136" s="100"/>
      <c r="S136" s="100"/>
      <c r="T136" s="100"/>
      <c r="U136" s="100"/>
    </row>
    <row r="137" spans="15:21" x14ac:dyDescent="0.25">
      <c r="O137" s="100"/>
      <c r="P137" s="100"/>
      <c r="Q137" s="100"/>
      <c r="R137" s="100"/>
      <c r="S137" s="100"/>
      <c r="T137" s="100"/>
      <c r="U137" s="100"/>
    </row>
    <row r="138" spans="15:21" x14ac:dyDescent="0.25">
      <c r="O138" s="100"/>
      <c r="P138" s="100"/>
      <c r="Q138" s="100"/>
      <c r="R138" s="100"/>
      <c r="S138" s="100"/>
      <c r="T138" s="100"/>
      <c r="U138" s="100"/>
    </row>
    <row r="139" spans="15:21" x14ac:dyDescent="0.25">
      <c r="O139" s="100"/>
      <c r="P139" s="100"/>
      <c r="Q139" s="100"/>
      <c r="R139" s="100"/>
      <c r="S139" s="100"/>
      <c r="T139" s="100"/>
      <c r="U139" s="100"/>
    </row>
    <row r="140" spans="15:21" x14ac:dyDescent="0.25">
      <c r="O140" s="100"/>
      <c r="P140" s="100"/>
      <c r="Q140" s="100"/>
      <c r="R140" s="100"/>
      <c r="S140" s="100"/>
      <c r="T140" s="100"/>
      <c r="U140" s="100"/>
    </row>
    <row r="141" spans="15:21" x14ac:dyDescent="0.25">
      <c r="O141" s="100"/>
      <c r="P141" s="100"/>
      <c r="Q141" s="100"/>
      <c r="R141" s="100"/>
      <c r="S141" s="100"/>
      <c r="T141" s="100"/>
      <c r="U141" s="100"/>
    </row>
    <row r="142" spans="15:21" x14ac:dyDescent="0.25">
      <c r="O142" s="100"/>
      <c r="P142" s="100"/>
      <c r="Q142" s="100"/>
      <c r="R142" s="100"/>
      <c r="S142" s="100"/>
      <c r="T142" s="100"/>
      <c r="U142" s="100"/>
    </row>
    <row r="143" spans="15:21" x14ac:dyDescent="0.25">
      <c r="O143" s="100"/>
      <c r="P143" s="100"/>
      <c r="Q143" s="100"/>
      <c r="R143" s="100"/>
      <c r="S143" s="100"/>
      <c r="T143" s="100"/>
      <c r="U143" s="100"/>
    </row>
    <row r="144" spans="15:21" x14ac:dyDescent="0.25">
      <c r="O144" s="100"/>
      <c r="P144" s="100"/>
      <c r="Q144" s="100"/>
      <c r="R144" s="100"/>
      <c r="S144" s="100"/>
      <c r="T144" s="100"/>
      <c r="U144" s="100"/>
    </row>
    <row r="145" spans="15:21" x14ac:dyDescent="0.25">
      <c r="O145" s="100"/>
      <c r="P145" s="100"/>
      <c r="Q145" s="100"/>
      <c r="R145" s="100"/>
      <c r="S145" s="100"/>
      <c r="T145" s="100"/>
      <c r="U145" s="100"/>
    </row>
    <row r="146" spans="15:21" x14ac:dyDescent="0.25">
      <c r="O146" s="100"/>
      <c r="P146" s="100"/>
      <c r="Q146" s="100"/>
      <c r="R146" s="100"/>
      <c r="S146" s="100"/>
      <c r="T146" s="100"/>
      <c r="U146" s="100"/>
    </row>
    <row r="147" spans="15:21" x14ac:dyDescent="0.25">
      <c r="O147" s="100"/>
      <c r="P147" s="100"/>
      <c r="Q147" s="100"/>
      <c r="R147" s="100"/>
      <c r="S147" s="100"/>
      <c r="T147" s="100"/>
      <c r="U147" s="100"/>
    </row>
    <row r="148" spans="15:21" x14ac:dyDescent="0.25">
      <c r="O148" s="100"/>
      <c r="P148" s="100"/>
      <c r="Q148" s="100"/>
      <c r="R148" s="100"/>
      <c r="S148" s="100"/>
      <c r="T148" s="100"/>
      <c r="U148" s="100"/>
    </row>
    <row r="149" spans="15:21" x14ac:dyDescent="0.25">
      <c r="O149" s="100"/>
      <c r="P149" s="100"/>
      <c r="Q149" s="100"/>
      <c r="R149" s="100"/>
      <c r="S149" s="100"/>
      <c r="T149" s="100"/>
      <c r="U149" s="100"/>
    </row>
    <row r="150" spans="15:21" x14ac:dyDescent="0.25">
      <c r="O150" s="100"/>
      <c r="P150" s="100"/>
      <c r="Q150" s="100"/>
      <c r="R150" s="100"/>
      <c r="S150" s="100"/>
      <c r="T150" s="100"/>
      <c r="U150" s="100"/>
    </row>
    <row r="151" spans="15:21" x14ac:dyDescent="0.25">
      <c r="O151" s="100"/>
      <c r="P151" s="100"/>
      <c r="Q151" s="100"/>
      <c r="R151" s="100"/>
      <c r="S151" s="100"/>
      <c r="T151" s="100"/>
      <c r="U151" s="100"/>
    </row>
    <row r="152" spans="15:21" x14ac:dyDescent="0.25">
      <c r="O152" s="100"/>
      <c r="P152" s="100"/>
      <c r="Q152" s="100"/>
      <c r="R152" s="100"/>
      <c r="S152" s="100"/>
      <c r="T152" s="100"/>
      <c r="U152" s="100"/>
    </row>
    <row r="153" spans="15:21" x14ac:dyDescent="0.25">
      <c r="O153" s="100"/>
      <c r="P153" s="100"/>
      <c r="Q153" s="100"/>
      <c r="R153" s="100"/>
      <c r="S153" s="100"/>
      <c r="T153" s="100"/>
      <c r="U153" s="100"/>
    </row>
    <row r="154" spans="15:21" x14ac:dyDescent="0.25">
      <c r="O154" s="100"/>
      <c r="P154" s="100"/>
      <c r="Q154" s="100"/>
      <c r="R154" s="100"/>
      <c r="S154" s="100"/>
      <c r="T154" s="100"/>
      <c r="U154" s="100"/>
    </row>
    <row r="155" spans="15:21" x14ac:dyDescent="0.25">
      <c r="O155" s="100"/>
      <c r="P155" s="100"/>
      <c r="Q155" s="100"/>
      <c r="R155" s="100"/>
      <c r="S155" s="100"/>
      <c r="T155" s="100"/>
      <c r="U155" s="100"/>
    </row>
    <row r="156" spans="15:21" x14ac:dyDescent="0.25">
      <c r="O156" s="100"/>
      <c r="P156" s="100"/>
      <c r="Q156" s="100"/>
      <c r="R156" s="100"/>
      <c r="S156" s="100"/>
      <c r="T156" s="100"/>
      <c r="U156" s="100"/>
    </row>
    <row r="157" spans="15:21" x14ac:dyDescent="0.25">
      <c r="O157" s="100"/>
      <c r="P157" s="100"/>
      <c r="Q157" s="100"/>
      <c r="R157" s="100"/>
      <c r="S157" s="100"/>
      <c r="T157" s="100"/>
      <c r="U157" s="100"/>
    </row>
    <row r="158" spans="15:21" x14ac:dyDescent="0.25">
      <c r="O158" s="100"/>
      <c r="P158" s="100"/>
      <c r="Q158" s="100"/>
      <c r="R158" s="100"/>
      <c r="S158" s="100"/>
      <c r="T158" s="100"/>
      <c r="U158" s="100"/>
    </row>
    <row r="159" spans="15:21" x14ac:dyDescent="0.25">
      <c r="O159" s="100"/>
      <c r="P159" s="100"/>
      <c r="Q159" s="100"/>
      <c r="R159" s="100"/>
      <c r="S159" s="100"/>
      <c r="T159" s="100"/>
      <c r="U159" s="100"/>
    </row>
    <row r="160" spans="15:21" x14ac:dyDescent="0.25">
      <c r="O160" s="100"/>
      <c r="P160" s="100"/>
      <c r="Q160" s="100"/>
      <c r="R160" s="100"/>
      <c r="S160" s="100"/>
      <c r="T160" s="100"/>
      <c r="U160" s="100"/>
    </row>
    <row r="161" spans="15:21" x14ac:dyDescent="0.25">
      <c r="O161" s="100"/>
      <c r="P161" s="100"/>
      <c r="Q161" s="100"/>
      <c r="R161" s="100"/>
      <c r="S161" s="100"/>
      <c r="T161" s="100"/>
      <c r="U161" s="100"/>
    </row>
    <row r="162" spans="15:21" x14ac:dyDescent="0.25">
      <c r="O162" s="100"/>
      <c r="P162" s="100"/>
      <c r="Q162" s="100"/>
      <c r="R162" s="100"/>
      <c r="S162" s="100"/>
      <c r="T162" s="100"/>
      <c r="U162" s="100"/>
    </row>
  </sheetData>
  <mergeCells count="21">
    <mergeCell ref="A2:AJ2"/>
    <mergeCell ref="A21:B23"/>
    <mergeCell ref="C21:C23"/>
    <mergeCell ref="D22:N23"/>
    <mergeCell ref="AF3:AG3"/>
    <mergeCell ref="AH3:AJ3"/>
    <mergeCell ref="A5:B12"/>
    <mergeCell ref="C12:N12"/>
    <mergeCell ref="A13:N13"/>
    <mergeCell ref="W13:AG13"/>
    <mergeCell ref="A3:B4"/>
    <mergeCell ref="C3:C4"/>
    <mergeCell ref="D3:D4"/>
    <mergeCell ref="E3:E4"/>
    <mergeCell ref="F3:Q3"/>
    <mergeCell ref="V3:AE3"/>
    <mergeCell ref="A14:B15"/>
    <mergeCell ref="A16:V16"/>
    <mergeCell ref="Y16:AG16"/>
    <mergeCell ref="A17:B19"/>
    <mergeCell ref="A20:V20"/>
  </mergeCells>
  <hyperlinks>
    <hyperlink ref="A1" location="Indice!A1" display="INDICE" xr:uid="{00000000-0004-0000-15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22</vt:i4>
      </vt:variant>
    </vt:vector>
  </HeadingPairs>
  <TitlesOfParts>
    <vt:vector baseType="lpstr" size="22">
      <vt:lpstr>I1</vt:lpstr>
      <vt:lpstr>Indice</vt:lpstr>
      <vt:lpstr>Med General</vt:lpstr>
      <vt:lpstr>Med Interna</vt:lpstr>
      <vt:lpstr> Ginecol</vt:lpstr>
      <vt:lpstr> Pediatri</vt:lpstr>
      <vt:lpstr> Cx General</vt:lpstr>
      <vt:lpstr> Obstetricia</vt:lpstr>
      <vt:lpstr>I7</vt:lpstr>
      <vt:lpstr>Odontol General </vt:lpstr>
      <vt:lpstr> Imagenologia</vt:lpstr>
      <vt:lpstr> Imag.TAC</vt:lpstr>
      <vt:lpstr> Lab Básico semest</vt:lpstr>
      <vt:lpstr>Realiz.Cx Gener</vt:lpstr>
      <vt:lpstr>I12</vt:lpstr>
      <vt:lpstr> Infecc.Intrah</vt:lpstr>
      <vt:lpstr> Triage II</vt:lpstr>
      <vt:lpstr>I14</vt:lpstr>
      <vt:lpstr>I15</vt:lpstr>
      <vt:lpstr>I16</vt:lpstr>
      <vt:lpstr>Plan de Mejoramiento</vt:lpstr>
      <vt:lpstr>Indicadores IPS-EAPB</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2014-06-16T20:43:07Z</dcterms:created>
  <dc:creator>EPM</dc:creator>
  <dcterms:modified xsi:type="dcterms:W3CDTF">2020-07-26T14:36:54Z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